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Descotes\Desktop\Complément dossier financier\"/>
    </mc:Choice>
  </mc:AlternateContent>
  <xr:revisionPtr revIDLastSave="0" documentId="13_ncr:1_{BD927221-F5F4-4F60-B64F-22802AD61EA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Compte Résultat" sheetId="1" r:id="rId1"/>
    <sheet name="Bilan" sheetId="2" r:id="rId2"/>
    <sheet name="plan de financement" sheetId="11" r:id="rId3"/>
    <sheet name="Seuil de rentabilité" sheetId="12" r:id="rId4"/>
    <sheet name="Caf" sheetId="7" state="hidden" r:id="rId5"/>
    <sheet name="Bilan fonctionnel" sheetId="10" state="hidden" r:id="rId6"/>
  </sheets>
  <externalReferences>
    <externalReference r:id="rId7"/>
  </externalReferences>
  <definedNames>
    <definedName name="EENE">'[1]Chap09_Bilan base'!$E$103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2" l="1"/>
  <c r="D9" i="12"/>
  <c r="C9" i="12"/>
  <c r="D8" i="12"/>
  <c r="E5" i="12"/>
  <c r="E8" i="12" s="1"/>
  <c r="D5" i="12"/>
  <c r="C5" i="12"/>
  <c r="C8" i="12" s="1"/>
  <c r="F8" i="2" l="1"/>
  <c r="B19" i="10" l="1"/>
  <c r="C19" i="10"/>
  <c r="D19" i="10"/>
  <c r="C5" i="10"/>
  <c r="D23" i="10" l="1"/>
  <c r="C23" i="10"/>
  <c r="D17" i="10"/>
  <c r="C17" i="10"/>
  <c r="B23" i="10"/>
  <c r="B17" i="10"/>
  <c r="D30" i="10"/>
  <c r="D31" i="10"/>
  <c r="D15" i="10"/>
  <c r="D16" i="10"/>
  <c r="C31" i="10"/>
  <c r="C30" i="10"/>
  <c r="C16" i="10"/>
  <c r="C15" i="10"/>
  <c r="D7" i="10"/>
  <c r="C7" i="10"/>
  <c r="D5" i="10"/>
  <c r="D6" i="10"/>
  <c r="C6" i="10"/>
  <c r="G30" i="10"/>
  <c r="H30" i="10"/>
  <c r="F30" i="10"/>
  <c r="G23" i="10"/>
  <c r="H23" i="10"/>
  <c r="G25" i="10"/>
  <c r="H25" i="10"/>
  <c r="F25" i="10"/>
  <c r="F23" i="10"/>
  <c r="G16" i="10"/>
  <c r="H16" i="10"/>
  <c r="G17" i="10"/>
  <c r="H17" i="10"/>
  <c r="G18" i="10"/>
  <c r="H18" i="10"/>
  <c r="F18" i="10"/>
  <c r="F17" i="10"/>
  <c r="F16" i="10"/>
  <c r="G7" i="10"/>
  <c r="H7" i="10"/>
  <c r="F7" i="10"/>
  <c r="B31" i="10"/>
  <c r="B30" i="10"/>
  <c r="B16" i="10"/>
  <c r="B15" i="10"/>
  <c r="B7" i="10"/>
  <c r="B6" i="10"/>
  <c r="B5" i="10"/>
  <c r="F26" i="10" l="1"/>
  <c r="G26" i="10"/>
  <c r="C45" i="10" s="1"/>
  <c r="F21" i="10"/>
  <c r="B42" i="10" s="1"/>
  <c r="G21" i="10"/>
  <c r="G33" i="10"/>
  <c r="H26" i="10"/>
  <c r="B21" i="10"/>
  <c r="B41" i="10" s="1"/>
  <c r="C21" i="10"/>
  <c r="C26" i="10"/>
  <c r="D21" i="10"/>
  <c r="H21" i="10"/>
  <c r="B26" i="10"/>
  <c r="D26" i="10"/>
  <c r="C33" i="10"/>
  <c r="D41" i="10"/>
  <c r="F33" i="10"/>
  <c r="C41" i="10"/>
  <c r="D42" i="10"/>
  <c r="C42" i="10"/>
  <c r="D33" i="10"/>
  <c r="B33" i="10"/>
  <c r="H33" i="10"/>
  <c r="D11" i="10"/>
  <c r="C11" i="10"/>
  <c r="G27" i="10" l="1"/>
  <c r="B45" i="10"/>
  <c r="F27" i="10"/>
  <c r="D44" i="10"/>
  <c r="B44" i="10"/>
  <c r="D45" i="10"/>
  <c r="C44" i="10"/>
  <c r="C46" i="10" s="1"/>
  <c r="D39" i="10"/>
  <c r="B27" i="10"/>
  <c r="D27" i="10"/>
  <c r="D34" i="10" s="1"/>
  <c r="C51" i="10"/>
  <c r="H27" i="10"/>
  <c r="B51" i="10"/>
  <c r="C27" i="10"/>
  <c r="C34" i="10" s="1"/>
  <c r="C43" i="10"/>
  <c r="D43" i="10"/>
  <c r="B43" i="10"/>
  <c r="C39" i="10"/>
  <c r="D51" i="10"/>
  <c r="C47" i="10" l="1"/>
  <c r="C49" i="10" s="1"/>
  <c r="B46" i="10"/>
  <c r="B47" i="10" s="1"/>
  <c r="B49" i="10" s="1"/>
  <c r="D46" i="10"/>
  <c r="H5" i="10"/>
  <c r="G5" i="10"/>
  <c r="B11" i="10"/>
  <c r="D47" i="10" l="1"/>
  <c r="D49" i="10" s="1"/>
  <c r="B34" i="10"/>
  <c r="B39" i="10"/>
  <c r="E27" i="7" l="1"/>
  <c r="D27" i="7"/>
  <c r="C27" i="7"/>
  <c r="E23" i="7"/>
  <c r="D23" i="7"/>
  <c r="C23" i="7"/>
  <c r="E22" i="7"/>
  <c r="D22" i="7"/>
  <c r="C22" i="7"/>
  <c r="E21" i="7"/>
  <c r="D21" i="7"/>
  <c r="C21" i="7"/>
  <c r="E20" i="7"/>
  <c r="D20" i="7"/>
  <c r="C20" i="7"/>
  <c r="E19" i="7"/>
  <c r="D19" i="7"/>
  <c r="C19" i="7"/>
  <c r="E18" i="7"/>
  <c r="D18" i="7"/>
  <c r="C18" i="7"/>
  <c r="E17" i="7"/>
  <c r="D17" i="7"/>
  <c r="C17" i="7"/>
  <c r="E16" i="7"/>
  <c r="D16" i="7"/>
  <c r="C16" i="7"/>
  <c r="E3" i="7"/>
  <c r="D3" i="7"/>
  <c r="C3" i="7"/>
  <c r="E11" i="7"/>
  <c r="D11" i="7"/>
  <c r="C11" i="7"/>
  <c r="E10" i="7"/>
  <c r="D10" i="7"/>
  <c r="C10" i="7"/>
  <c r="F8" i="7"/>
  <c r="E8" i="7"/>
  <c r="D8" i="7"/>
  <c r="C8" i="7"/>
  <c r="E7" i="7"/>
  <c r="D7" i="7"/>
  <c r="C7" i="7"/>
  <c r="E6" i="7"/>
  <c r="D6" i="7"/>
  <c r="C6" i="7"/>
  <c r="E5" i="7"/>
  <c r="D5" i="7"/>
  <c r="C5" i="7"/>
  <c r="E4" i="7"/>
  <c r="D4" i="7"/>
  <c r="C4" i="7"/>
  <c r="H6" i="10"/>
  <c r="G6" i="10"/>
  <c r="F6" i="10"/>
  <c r="F13" i="2"/>
  <c r="F10" i="2"/>
  <c r="F5" i="10" l="1"/>
  <c r="D2" i="7" l="1"/>
  <c r="D12" i="7" s="1"/>
  <c r="C15" i="7"/>
  <c r="C25" i="7" s="1"/>
  <c r="E2" i="7"/>
  <c r="E12" i="7" s="1"/>
  <c r="E15" i="7"/>
  <c r="E25" i="7" s="1"/>
  <c r="C28" i="7" s="1"/>
  <c r="D15" i="7"/>
  <c r="D25" i="7" s="1"/>
  <c r="D28" i="7" s="1"/>
  <c r="C2" i="7"/>
  <c r="F4" i="10" l="1"/>
  <c r="F11" i="10" s="1"/>
  <c r="G4" i="10"/>
  <c r="G11" i="10" s="1"/>
  <c r="H4" i="10"/>
  <c r="H11" i="10" s="1"/>
  <c r="F15" i="7"/>
  <c r="C12" i="7"/>
  <c r="F2" i="7"/>
  <c r="E28" i="7"/>
  <c r="F25" i="7"/>
  <c r="G34" i="10" l="1"/>
  <c r="C38" i="10"/>
  <c r="C40" i="10" s="1"/>
  <c r="B38" i="10"/>
  <c r="B40" i="10" s="1"/>
  <c r="F34" i="10"/>
  <c r="D38" i="10"/>
  <c r="D40" i="10" s="1"/>
  <c r="H34" i="10"/>
  <c r="F12" i="7"/>
  <c r="D48" i="10" l="1"/>
  <c r="D50" i="10" s="1"/>
  <c r="C48" i="10"/>
  <c r="C50" i="10" s="1"/>
  <c r="B48" i="10"/>
  <c r="B50" i="10" s="1"/>
</calcChain>
</file>

<file path=xl/sharedStrings.xml><?xml version="1.0" encoding="utf-8"?>
<sst xmlns="http://schemas.openxmlformats.org/spreadsheetml/2006/main" count="232" uniqueCount="179">
  <si>
    <t xml:space="preserve"> N</t>
  </si>
  <si>
    <t xml:space="preserve"> N - 1</t>
  </si>
  <si>
    <t>N - 2</t>
  </si>
  <si>
    <t>Produits d'exploitation</t>
  </si>
  <si>
    <t xml:space="preserve"> </t>
  </si>
  <si>
    <t>Vente de marchandises</t>
  </si>
  <si>
    <t>Production vendue [biens et services]</t>
  </si>
  <si>
    <t>Montant net du CA</t>
  </si>
  <si>
    <t>Charges d'exploitation</t>
  </si>
  <si>
    <t>Achats marchandises</t>
  </si>
  <si>
    <t>Achats matières 1ères et autres approvisionnement</t>
  </si>
  <si>
    <t>Impôts, taxes et verst assimilés</t>
  </si>
  <si>
    <t>Salaires et traitements</t>
  </si>
  <si>
    <t>Charges sociales</t>
  </si>
  <si>
    <t>Dotation aux Amortissements et aux dépréciations</t>
  </si>
  <si>
    <t>Total des charges d'exploitation</t>
  </si>
  <si>
    <t>RESULTAT D'EXPLOITATION</t>
  </si>
  <si>
    <t>Produits financiers</t>
  </si>
  <si>
    <t>Charges financières</t>
  </si>
  <si>
    <t>RESULTAT FINANCIER</t>
  </si>
  <si>
    <t>Participation des salariés aux résultats de l'entreprise</t>
  </si>
  <si>
    <t xml:space="preserve">impôts sur les bénéfices </t>
  </si>
  <si>
    <t>BENEFICE OU PERTE</t>
  </si>
  <si>
    <t>ACTIF</t>
  </si>
  <si>
    <t>Brut</t>
  </si>
  <si>
    <t>Am. Dep</t>
  </si>
  <si>
    <t>Net</t>
  </si>
  <si>
    <t>ACTIF IMMOBILISE</t>
  </si>
  <si>
    <t>Immobilisation incorporelles</t>
  </si>
  <si>
    <t>N-1</t>
  </si>
  <si>
    <t>N-2</t>
  </si>
  <si>
    <t>Frais de recherche et développement</t>
  </si>
  <si>
    <t>Concessions, brevets et droits similaires</t>
  </si>
  <si>
    <t>Immobilisation corporelles</t>
  </si>
  <si>
    <t>Terrains</t>
  </si>
  <si>
    <t>Constructions</t>
  </si>
  <si>
    <t>Install. Techn. Mat et out. Industriel</t>
  </si>
  <si>
    <t>Total  I</t>
  </si>
  <si>
    <t>ACTIF CIRCULANT</t>
  </si>
  <si>
    <t>VMP</t>
  </si>
  <si>
    <t>Disponibilités</t>
  </si>
  <si>
    <t>Charges constatées d'avance</t>
  </si>
  <si>
    <t>Total   II</t>
  </si>
  <si>
    <t>TOTAL GENERAL</t>
  </si>
  <si>
    <t>PASSIF</t>
  </si>
  <si>
    <t>CAPITAUX PROPRES</t>
  </si>
  <si>
    <t>Résultat de l'exercice</t>
  </si>
  <si>
    <t>DETTES</t>
  </si>
  <si>
    <t>Dettes financières</t>
  </si>
  <si>
    <t>Emprunts et dettes financières</t>
  </si>
  <si>
    <t>Autres dettes</t>
  </si>
  <si>
    <t>Produits constatés d'avance</t>
  </si>
  <si>
    <t>Total   III</t>
  </si>
  <si>
    <t>N</t>
  </si>
  <si>
    <t>% évol</t>
  </si>
  <si>
    <t xml:space="preserve"> -</t>
  </si>
  <si>
    <t xml:space="preserve"> =</t>
  </si>
  <si>
    <t xml:space="preserve"> +</t>
  </si>
  <si>
    <t>EXEDENT BRUT D'EXPLOITATION</t>
  </si>
  <si>
    <t xml:space="preserve">Impôts sur les bénéfices </t>
  </si>
  <si>
    <t>RESULTAT NET COMPTABLE</t>
  </si>
  <si>
    <t>PCEA</t>
  </si>
  <si>
    <t>VNCEAC</t>
  </si>
  <si>
    <t>EMPLOIS STABLES</t>
  </si>
  <si>
    <t>RESSOURCES STABLES</t>
  </si>
  <si>
    <t>PASSIF CIRCULANT</t>
  </si>
  <si>
    <t>Hors exploitation</t>
  </si>
  <si>
    <t>Trésorerie Active</t>
  </si>
  <si>
    <t>Trésorerie Passive</t>
  </si>
  <si>
    <t>Total général</t>
  </si>
  <si>
    <t>Ressources stables</t>
  </si>
  <si>
    <t xml:space="preserve"> - Emplois stables</t>
  </si>
  <si>
    <t>FRNG</t>
  </si>
  <si>
    <t>Actif circulant d'exploitation</t>
  </si>
  <si>
    <t>Passif circulant d'exploitation</t>
  </si>
  <si>
    <t>BFR d'exploitation</t>
  </si>
  <si>
    <t>Actif circulant Hors exploit.</t>
  </si>
  <si>
    <t>Passif circulant Hors exploit</t>
  </si>
  <si>
    <t>BFR Hors exploitation</t>
  </si>
  <si>
    <t>BFR</t>
  </si>
  <si>
    <t xml:space="preserve"> - BFR</t>
  </si>
  <si>
    <t>Trésorerie</t>
  </si>
  <si>
    <t>Vérif</t>
  </si>
  <si>
    <t>Autres charges d'exploitation</t>
  </si>
  <si>
    <t>Produits financiers (hors pdts calculés)</t>
  </si>
  <si>
    <t xml:space="preserve"> - </t>
  </si>
  <si>
    <t>Charges financières (hors charges calculées)</t>
  </si>
  <si>
    <t>Produits exceptionnels (Hors calculés et PCEA)</t>
  </si>
  <si>
    <t>Charges exceptionnelles (Hors calculées et VNCEAC)</t>
  </si>
  <si>
    <t>Transfert de charges d'exploitation (791)</t>
  </si>
  <si>
    <t>Autres produits d'exploitation</t>
  </si>
  <si>
    <t>CAPACITE D'AUTOFINANCEMENT</t>
  </si>
  <si>
    <t>Charges calculées d'exploitation</t>
  </si>
  <si>
    <t>Charges calculées financières</t>
  </si>
  <si>
    <t>Charges calculées exceptionnelles</t>
  </si>
  <si>
    <t>Produits calculés d'exploitation</t>
  </si>
  <si>
    <t>Produits calculés financiers</t>
  </si>
  <si>
    <t>Produits calculés exceptionnels</t>
  </si>
  <si>
    <t>Quotes parts des subventions (777)</t>
  </si>
  <si>
    <t>Stocks</t>
  </si>
  <si>
    <t>Immobilisations incorporelles</t>
  </si>
  <si>
    <t>Capitaux propres</t>
  </si>
  <si>
    <t>Immobilisations coprorelles</t>
  </si>
  <si>
    <t>Immobilisations financières</t>
  </si>
  <si>
    <t>Total I</t>
  </si>
  <si>
    <t>D'exploitation</t>
  </si>
  <si>
    <t>Avances et acomptes reçus</t>
  </si>
  <si>
    <t>Avances et acomptes versés</t>
  </si>
  <si>
    <t>Dettes fourn &amp; cptes rattachés</t>
  </si>
  <si>
    <t>Autres créances</t>
  </si>
  <si>
    <t>Concours bancaires courants</t>
  </si>
  <si>
    <t>Total II</t>
  </si>
  <si>
    <t>(1) sauf CBC, SCB et intérêts courus</t>
  </si>
  <si>
    <t>Immobilisations brutes</t>
  </si>
  <si>
    <t>Créances fiscales (sauf IS)</t>
  </si>
  <si>
    <t>Clients et comptes rattachés</t>
  </si>
  <si>
    <t>Créances d'IS</t>
  </si>
  <si>
    <t>Créances sur immobilisation</t>
  </si>
  <si>
    <t>Dettes d'IS</t>
  </si>
  <si>
    <t>Dettes sur immobilisation</t>
  </si>
  <si>
    <t xml:space="preserve">Total II </t>
  </si>
  <si>
    <t xml:space="preserve">Total I </t>
  </si>
  <si>
    <t>Provisions pour risques et charges</t>
  </si>
  <si>
    <t xml:space="preserve">Total III </t>
  </si>
  <si>
    <t>Amortissements et dépréciations</t>
  </si>
  <si>
    <t>Dettes d'exploitation</t>
  </si>
  <si>
    <t>total exploitation</t>
  </si>
  <si>
    <t>total hors exploitation</t>
  </si>
  <si>
    <r>
      <t>Dettes financières</t>
    </r>
    <r>
      <rPr>
        <vertAlign val="superscript"/>
        <sz val="10"/>
        <rFont val="Calibri"/>
        <family val="2"/>
        <scheme val="minor"/>
      </rPr>
      <t xml:space="preserve"> (1)</t>
    </r>
  </si>
  <si>
    <t>Dettes fiscales et sociales (sauf IS)</t>
  </si>
  <si>
    <t>CAF CREA'BARB</t>
  </si>
  <si>
    <t>BILAN FONCTIONNEL CREA'BARB</t>
  </si>
  <si>
    <t>Mat. Première, approvisionnements</t>
  </si>
  <si>
    <t xml:space="preserve">ACTIF  </t>
  </si>
  <si>
    <t>…</t>
  </si>
  <si>
    <t xml:space="preserve">BILAN  </t>
  </si>
  <si>
    <t xml:space="preserve">Clients </t>
  </si>
  <si>
    <t xml:space="preserve">PASSIF  </t>
  </si>
  <si>
    <t xml:space="preserve">Dettes fournisseurs </t>
  </si>
  <si>
    <t>Détail des calculs</t>
  </si>
  <si>
    <t>Informations supplémentaires</t>
  </si>
  <si>
    <t xml:space="preserve">COMPTE DE RESULTAT </t>
  </si>
  <si>
    <r>
      <rPr>
        <b/>
        <sz val="10"/>
        <rFont val="Arial"/>
        <family val="2"/>
      </rPr>
      <t xml:space="preserve">TABLEAU EMPLOIS - RESSOURCES </t>
    </r>
    <r>
      <rPr>
        <b/>
        <sz val="12"/>
        <rFont val="Arial"/>
        <family val="2"/>
      </rPr>
      <t xml:space="preserve">
PLAN DE FINANCEMENT</t>
    </r>
  </si>
  <si>
    <t>Année 1</t>
  </si>
  <si>
    <t>Année 2</t>
  </si>
  <si>
    <t>Année 3</t>
  </si>
  <si>
    <t>EMPLOIS</t>
  </si>
  <si>
    <t>Immobilisations incorporelles HT</t>
  </si>
  <si>
    <t>Frais de premier établissement</t>
  </si>
  <si>
    <t>Recherche et développement</t>
  </si>
  <si>
    <t>Immobilisations corporelles HT</t>
  </si>
  <si>
    <t>Bâtiments</t>
  </si>
  <si>
    <t>Matériel informatique et outillage</t>
  </si>
  <si>
    <t>Matériel de bureau et mobilier</t>
  </si>
  <si>
    <r>
      <t>Remboursement emprunts</t>
    </r>
    <r>
      <rPr>
        <sz val="10"/>
        <rFont val="Arial"/>
        <family val="2"/>
      </rPr>
      <t xml:space="preserve"> (capital)</t>
    </r>
  </si>
  <si>
    <t>TOTAL DES BESOINS</t>
  </si>
  <si>
    <t>RESSOURCES</t>
  </si>
  <si>
    <t>Emprunt bancaire à MLT</t>
  </si>
  <si>
    <t>Capacité d'autofinancement</t>
  </si>
  <si>
    <t>TOTAL DES RESSOURCES</t>
  </si>
  <si>
    <t>DIFFERENCES ANNUELLES</t>
  </si>
  <si>
    <t>DIFFERENCES CUMULEES</t>
  </si>
  <si>
    <t>….</t>
  </si>
  <si>
    <t>SEUIL DE RENTABILITÉ</t>
  </si>
  <si>
    <t xml:space="preserve">CHIFFRES D'AFFAIRES HT (CA )  </t>
  </si>
  <si>
    <r>
      <t xml:space="preserve">CHARGES
</t>
    </r>
    <r>
      <rPr>
        <i/>
        <sz val="10"/>
        <rFont val="Arial"/>
        <family val="2"/>
      </rPr>
      <t>CV + CF</t>
    </r>
  </si>
  <si>
    <t>Charges Variables (CV)</t>
  </si>
  <si>
    <t>Charges fixes (CF)</t>
  </si>
  <si>
    <t xml:space="preserve">MARGE </t>
  </si>
  <si>
    <r>
      <rPr>
        <b/>
        <sz val="10"/>
        <rFont val="Arial"/>
        <family val="2"/>
      </rPr>
      <t>MARGE SUR COÛT VARIABLE (MCV)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MCV = CA - CV</t>
    </r>
  </si>
  <si>
    <r>
      <rPr>
        <b/>
        <sz val="10"/>
        <rFont val="Arial"/>
        <family val="2"/>
      </rPr>
      <t xml:space="preserve">Taux de MCV 
</t>
    </r>
    <r>
      <rPr>
        <i/>
        <sz val="10"/>
        <rFont val="Arial"/>
        <family val="2"/>
      </rPr>
      <t>(MCV / CA) * 100</t>
    </r>
  </si>
  <si>
    <r>
      <t xml:space="preserve">SEUIL DE RENTABILITÉ  
</t>
    </r>
    <r>
      <rPr>
        <i/>
        <sz val="10"/>
        <color indexed="9"/>
        <rFont val="Arial"/>
        <family val="2"/>
      </rPr>
      <t>CF / Taux de MCV</t>
    </r>
  </si>
  <si>
    <t>Le seuil de rentabilité est le montant du chiffre d’affaires à partir duquel votre entreprise devient rentable.</t>
  </si>
  <si>
    <t>Lister toutes les dépenses de votre entreprises</t>
  </si>
  <si>
    <t>Produits finis</t>
  </si>
  <si>
    <t>Exercice      2019</t>
  </si>
  <si>
    <t>Capital</t>
  </si>
  <si>
    <t xml:space="preserve">Créances </t>
  </si>
  <si>
    <t xml:space="preserve">Capital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</si>
</sst>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%"/>
  </numFmts>
  <fonts count="43" x14ac:knownFonts="1">
    <font>
      <sz val="11"/>
      <color rgb="FF000000"/>
      <name val="Times New Roman"/>
    </font>
    <font>
      <sz val="11"/>
      <color rgb="FFFF0000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3300"/>
      <name val="Calibri"/>
      <family val="2"/>
      <scheme val="minor"/>
    </font>
    <font>
      <i/>
      <sz val="10"/>
      <color rgb="FF003300"/>
      <name val="Calibri"/>
      <family val="2"/>
      <scheme val="minor"/>
    </font>
    <font>
      <sz val="10"/>
      <color rgb="FF0033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Times New Roman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sz val="11"/>
      <color rgb="FF000000"/>
      <name val="Times New Roman"/>
      <family val="1"/>
    </font>
    <font>
      <sz val="12"/>
      <name val="Calibri"/>
      <family val="2"/>
      <scheme val="minor"/>
    </font>
    <font>
      <b/>
      <sz val="12"/>
      <color rgb="FF0033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33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FFFCC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7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/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000000"/>
      </right>
      <top/>
      <bottom style="thin">
        <color rgb="FFC0C0C0"/>
      </bottom>
      <diagonal/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969696"/>
      </right>
      <top style="thin">
        <color rgb="FF000000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969696"/>
      </bottom>
      <diagonal/>
    </border>
    <border>
      <left style="thin">
        <color rgb="FF969696"/>
      </left>
      <right style="thin">
        <color rgb="FF000000"/>
      </right>
      <top style="thin">
        <color rgb="FF000000"/>
      </top>
      <bottom style="thin">
        <color rgb="FF969696"/>
      </bottom>
      <diagonal/>
    </border>
    <border>
      <left style="thin">
        <color rgb="FF00000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000000"/>
      </right>
      <top style="thin">
        <color rgb="FF969696"/>
      </top>
      <bottom style="thin">
        <color rgb="FF969696"/>
      </bottom>
      <diagonal/>
    </border>
    <border>
      <left style="thin">
        <color rgb="FF000000"/>
      </left>
      <right style="thin">
        <color rgb="FF969696"/>
      </right>
      <top style="thin">
        <color rgb="FF969696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000000"/>
      </bottom>
      <diagonal/>
    </border>
    <border>
      <left style="thin">
        <color rgb="FF969696"/>
      </left>
      <right style="thin">
        <color rgb="FF000000"/>
      </right>
      <top style="thin">
        <color rgb="FF969696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3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264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0" borderId="23" xfId="0" applyFont="1" applyBorder="1"/>
    <xf numFmtId="0" fontId="11" fillId="0" borderId="0" xfId="0" applyFont="1"/>
    <xf numFmtId="0" fontId="12" fillId="0" borderId="23" xfId="0" applyFont="1" applyBorder="1"/>
    <xf numFmtId="0" fontId="15" fillId="0" borderId="5" xfId="0" applyFont="1" applyBorder="1"/>
    <xf numFmtId="0" fontId="12" fillId="0" borderId="0" xfId="0" applyFont="1"/>
    <xf numFmtId="0" fontId="15" fillId="0" borderId="8" xfId="0" applyFont="1" applyBorder="1"/>
    <xf numFmtId="3" fontId="12" fillId="0" borderId="33" xfId="0" applyNumberFormat="1" applyFont="1" applyBorder="1"/>
    <xf numFmtId="0" fontId="4" fillId="0" borderId="8" xfId="0" applyFont="1" applyBorder="1"/>
    <xf numFmtId="0" fontId="12" fillId="0" borderId="5" xfId="0" applyFont="1" applyBorder="1"/>
    <xf numFmtId="0" fontId="11" fillId="0" borderId="34" xfId="0" applyFont="1" applyBorder="1"/>
    <xf numFmtId="0" fontId="12" fillId="0" borderId="8" xfId="0" applyFont="1" applyBorder="1"/>
    <xf numFmtId="0" fontId="19" fillId="0" borderId="0" xfId="0" applyFont="1"/>
    <xf numFmtId="0" fontId="12" fillId="0" borderId="14" xfId="0" applyFont="1" applyBorder="1"/>
    <xf numFmtId="0" fontId="12" fillId="0" borderId="15" xfId="0" applyFont="1" applyBorder="1"/>
    <xf numFmtId="0" fontId="11" fillId="0" borderId="15" xfId="0" applyFont="1" applyBorder="1"/>
    <xf numFmtId="3" fontId="12" fillId="0" borderId="0" xfId="0" applyNumberFormat="1" applyFont="1"/>
    <xf numFmtId="0" fontId="11" fillId="0" borderId="5" xfId="0" applyFont="1" applyBorder="1"/>
    <xf numFmtId="0" fontId="13" fillId="0" borderId="0" xfId="0" applyFont="1"/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5" fillId="0" borderId="8" xfId="0" applyFont="1" applyBorder="1" applyAlignment="1">
      <alignment horizontal="left" indent="1"/>
    </xf>
    <xf numFmtId="3" fontId="17" fillId="0" borderId="0" xfId="0" applyNumberFormat="1" applyFont="1"/>
    <xf numFmtId="3" fontId="11" fillId="4" borderId="52" xfId="0" applyNumberFormat="1" applyFont="1" applyFill="1" applyBorder="1" applyAlignment="1">
      <alignment vertical="center"/>
    </xf>
    <xf numFmtId="3" fontId="11" fillId="4" borderId="53" xfId="0" applyNumberFormat="1" applyFont="1" applyFill="1" applyBorder="1" applyAlignment="1">
      <alignment horizontal="center"/>
    </xf>
    <xf numFmtId="3" fontId="11" fillId="4" borderId="54" xfId="0" applyNumberFormat="1" applyFont="1" applyFill="1" applyBorder="1" applyAlignment="1">
      <alignment horizontal="center"/>
    </xf>
    <xf numFmtId="3" fontId="11" fillId="0" borderId="55" xfId="0" applyNumberFormat="1" applyFont="1" applyBorder="1"/>
    <xf numFmtId="3" fontId="17" fillId="0" borderId="56" xfId="0" applyNumberFormat="1" applyFont="1" applyBorder="1"/>
    <xf numFmtId="3" fontId="17" fillId="0" borderId="57" xfId="0" applyNumberFormat="1" applyFont="1" applyBorder="1"/>
    <xf numFmtId="3" fontId="11" fillId="0" borderId="56" xfId="0" applyNumberFormat="1" applyFont="1" applyBorder="1"/>
    <xf numFmtId="3" fontId="12" fillId="0" borderId="57" xfId="0" applyNumberFormat="1" applyFont="1" applyBorder="1"/>
    <xf numFmtId="3" fontId="12" fillId="0" borderId="55" xfId="0" applyNumberFormat="1" applyFont="1" applyBorder="1"/>
    <xf numFmtId="3" fontId="12" fillId="0" borderId="56" xfId="0" applyNumberFormat="1" applyFont="1" applyBorder="1"/>
    <xf numFmtId="3" fontId="12" fillId="0" borderId="55" xfId="0" applyNumberFormat="1" applyFont="1" applyBorder="1" applyAlignment="1">
      <alignment horizontal="left" indent="1"/>
    </xf>
    <xf numFmtId="3" fontId="11" fillId="4" borderId="55" xfId="0" applyNumberFormat="1" applyFont="1" applyFill="1" applyBorder="1" applyAlignment="1">
      <alignment horizontal="right"/>
    </xf>
    <xf numFmtId="3" fontId="11" fillId="4" borderId="56" xfId="0" applyNumberFormat="1" applyFont="1" applyFill="1" applyBorder="1"/>
    <xf numFmtId="3" fontId="11" fillId="4" borderId="57" xfId="0" applyNumberFormat="1" applyFont="1" applyFill="1" applyBorder="1"/>
    <xf numFmtId="3" fontId="11" fillId="4" borderId="56" xfId="0" applyNumberFormat="1" applyFont="1" applyFill="1" applyBorder="1" applyAlignment="1">
      <alignment horizontal="right"/>
    </xf>
    <xf numFmtId="3" fontId="11" fillId="4" borderId="57" xfId="0" applyNumberFormat="1" applyFont="1" applyFill="1" applyBorder="1" applyAlignment="1">
      <alignment horizontal="right"/>
    </xf>
    <xf numFmtId="3" fontId="17" fillId="0" borderId="55" xfId="0" applyNumberFormat="1" applyFont="1" applyBorder="1"/>
    <xf numFmtId="3" fontId="21" fillId="0" borderId="55" xfId="0" applyNumberFormat="1" applyFont="1" applyBorder="1" applyAlignment="1">
      <alignment horizontal="right"/>
    </xf>
    <xf numFmtId="3" fontId="21" fillId="0" borderId="56" xfId="0" applyNumberFormat="1" applyFont="1" applyBorder="1"/>
    <xf numFmtId="3" fontId="21" fillId="0" borderId="0" xfId="0" applyNumberFormat="1" applyFont="1" applyAlignment="1">
      <alignment horizontal="right"/>
    </xf>
    <xf numFmtId="3" fontId="21" fillId="0" borderId="0" xfId="0" applyNumberFormat="1" applyFont="1"/>
    <xf numFmtId="3" fontId="11" fillId="0" borderId="57" xfId="0" applyNumberFormat="1" applyFont="1" applyBorder="1"/>
    <xf numFmtId="3" fontId="11" fillId="5" borderId="58" xfId="0" applyNumberFormat="1" applyFont="1" applyFill="1" applyBorder="1"/>
    <xf numFmtId="3" fontId="11" fillId="5" borderId="59" xfId="0" applyNumberFormat="1" applyFont="1" applyFill="1" applyBorder="1"/>
    <xf numFmtId="3" fontId="11" fillId="5" borderId="60" xfId="0" applyNumberFormat="1" applyFont="1" applyFill="1" applyBorder="1"/>
    <xf numFmtId="3" fontId="22" fillId="0" borderId="0" xfId="0" applyNumberFormat="1" applyFont="1"/>
    <xf numFmtId="3" fontId="13" fillId="0" borderId="48" xfId="0" applyNumberFormat="1" applyFont="1" applyBorder="1"/>
    <xf numFmtId="3" fontId="13" fillId="0" borderId="0" xfId="0" applyNumberFormat="1" applyFont="1"/>
    <xf numFmtId="0" fontId="17" fillId="0" borderId="0" xfId="0" applyFont="1"/>
    <xf numFmtId="0" fontId="11" fillId="0" borderId="0" xfId="0" applyFont="1" applyAlignment="1">
      <alignment horizontal="center"/>
    </xf>
    <xf numFmtId="0" fontId="12" fillId="0" borderId="46" xfId="0" applyFont="1" applyBorder="1"/>
    <xf numFmtId="3" fontId="12" fillId="0" borderId="47" xfId="0" applyNumberFormat="1" applyFont="1" applyBorder="1"/>
    <xf numFmtId="0" fontId="12" fillId="0" borderId="31" xfId="0" applyFont="1" applyBorder="1"/>
    <xf numFmtId="0" fontId="11" fillId="3" borderId="31" xfId="0" applyFont="1" applyFill="1" applyBorder="1" applyAlignment="1">
      <alignment horizontal="right"/>
    </xf>
    <xf numFmtId="3" fontId="11" fillId="3" borderId="33" xfId="0" applyNumberFormat="1" applyFont="1" applyFill="1" applyBorder="1"/>
    <xf numFmtId="0" fontId="11" fillId="0" borderId="31" xfId="0" applyFont="1" applyBorder="1" applyAlignment="1">
      <alignment horizontal="right"/>
    </xf>
    <xf numFmtId="3" fontId="11" fillId="0" borderId="33" xfId="0" applyNumberFormat="1" applyFont="1" applyBorder="1"/>
    <xf numFmtId="0" fontId="11" fillId="3" borderId="36" xfId="0" applyFont="1" applyFill="1" applyBorder="1" applyAlignment="1">
      <alignment horizontal="right"/>
    </xf>
    <xf numFmtId="3" fontId="11" fillId="3" borderId="35" xfId="0" applyNumberFormat="1" applyFont="1" applyFill="1" applyBorder="1"/>
    <xf numFmtId="0" fontId="12" fillId="0" borderId="37" xfId="0" applyFont="1" applyBorder="1" applyAlignment="1">
      <alignment vertical="center"/>
    </xf>
    <xf numFmtId="0" fontId="11" fillId="0" borderId="38" xfId="0" applyFont="1" applyBorder="1" applyAlignment="1">
      <alignment horizontal="left" vertical="center"/>
    </xf>
    <xf numFmtId="3" fontId="12" fillId="0" borderId="38" xfId="0" applyNumberFormat="1" applyFont="1" applyBorder="1" applyAlignment="1">
      <alignment horizontal="center" vertical="center" wrapText="1"/>
    </xf>
    <xf numFmtId="3" fontId="13" fillId="0" borderId="3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40" xfId="0" applyFont="1" applyBorder="1"/>
    <xf numFmtId="0" fontId="11" fillId="0" borderId="41" xfId="0" applyFont="1" applyBorder="1"/>
    <xf numFmtId="3" fontId="11" fillId="0" borderId="41" xfId="0" applyNumberFormat="1" applyFont="1" applyBorder="1"/>
    <xf numFmtId="165" fontId="18" fillId="0" borderId="42" xfId="0" applyNumberFormat="1" applyFont="1" applyBorder="1"/>
    <xf numFmtId="0" fontId="12" fillId="0" borderId="40" xfId="0" applyFont="1" applyBorder="1"/>
    <xf numFmtId="0" fontId="12" fillId="0" borderId="41" xfId="0" applyFont="1" applyBorder="1"/>
    <xf numFmtId="3" fontId="12" fillId="0" borderId="41" xfId="0" applyNumberFormat="1" applyFont="1" applyBorder="1"/>
    <xf numFmtId="165" fontId="13" fillId="0" borderId="42" xfId="0" applyNumberFormat="1" applyFont="1" applyBorder="1"/>
    <xf numFmtId="0" fontId="11" fillId="0" borderId="43" xfId="0" applyFont="1" applyBorder="1"/>
    <xf numFmtId="0" fontId="11" fillId="0" borderId="44" xfId="0" applyFont="1" applyBorder="1"/>
    <xf numFmtId="3" fontId="11" fillId="0" borderId="44" xfId="0" applyNumberFormat="1" applyFont="1" applyBorder="1"/>
    <xf numFmtId="165" fontId="18" fillId="0" borderId="45" xfId="0" applyNumberFormat="1" applyFont="1" applyBorder="1"/>
    <xf numFmtId="3" fontId="12" fillId="0" borderId="0" xfId="0" applyNumberFormat="1" applyFont="1" applyAlignment="1">
      <alignment horizontal="center" vertical="center"/>
    </xf>
    <xf numFmtId="10" fontId="5" fillId="0" borderId="0" xfId="1" applyNumberFormat="1" applyFont="1"/>
    <xf numFmtId="3" fontId="12" fillId="0" borderId="24" xfId="0" applyNumberFormat="1" applyFont="1" applyBorder="1" applyAlignment="1">
      <alignment horizontal="center"/>
    </xf>
    <xf numFmtId="3" fontId="13" fillId="0" borderId="25" xfId="0" applyNumberFormat="1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3" fontId="13" fillId="0" borderId="29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 horizontal="center"/>
    </xf>
    <xf numFmtId="3" fontId="16" fillId="0" borderId="33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3" fontId="17" fillId="0" borderId="33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1" fillId="0" borderId="27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" fontId="8" fillId="0" borderId="3" xfId="0" applyNumberFormat="1" applyFont="1" applyBorder="1" applyAlignment="1">
      <alignment horizontal="center" wrapText="1"/>
    </xf>
    <xf numFmtId="1" fontId="8" fillId="0" borderId="19" xfId="0" applyNumberFormat="1" applyFont="1" applyBorder="1" applyAlignment="1">
      <alignment horizontal="center" wrapText="1"/>
    </xf>
    <xf numFmtId="0" fontId="5" fillId="0" borderId="64" xfId="0" applyFont="1" applyBorder="1"/>
    <xf numFmtId="0" fontId="5" fillId="0" borderId="65" xfId="0" applyFont="1" applyBorder="1"/>
    <xf numFmtId="0" fontId="5" fillId="0" borderId="66" xfId="0" applyFont="1" applyBorder="1"/>
    <xf numFmtId="0" fontId="12" fillId="0" borderId="67" xfId="0" applyFont="1" applyBorder="1"/>
    <xf numFmtId="0" fontId="12" fillId="0" borderId="68" xfId="0" applyFont="1" applyBorder="1"/>
    <xf numFmtId="0" fontId="5" fillId="0" borderId="67" xfId="0" applyFont="1" applyBorder="1"/>
    <xf numFmtId="0" fontId="5" fillId="0" borderId="68" xfId="0" applyFont="1" applyBorder="1"/>
    <xf numFmtId="0" fontId="4" fillId="0" borderId="67" xfId="0" applyFont="1" applyBorder="1"/>
    <xf numFmtId="0" fontId="19" fillId="0" borderId="67" xfId="0" applyFont="1" applyBorder="1"/>
    <xf numFmtId="0" fontId="19" fillId="0" borderId="68" xfId="0" applyFont="1" applyBorder="1"/>
    <xf numFmtId="3" fontId="5" fillId="0" borderId="69" xfId="0" applyNumberFormat="1" applyFont="1" applyBorder="1"/>
    <xf numFmtId="3" fontId="5" fillId="0" borderId="70" xfId="0" applyNumberFormat="1" applyFont="1" applyBorder="1"/>
    <xf numFmtId="3" fontId="5" fillId="0" borderId="71" xfId="0" applyNumberFormat="1" applyFont="1" applyBorder="1"/>
    <xf numFmtId="0" fontId="5" fillId="0" borderId="69" xfId="0" applyFont="1" applyBorder="1"/>
    <xf numFmtId="0" fontId="5" fillId="0" borderId="70" xfId="0" applyFont="1" applyBorder="1"/>
    <xf numFmtId="0" fontId="5" fillId="0" borderId="71" xfId="0" applyFont="1" applyBorder="1"/>
    <xf numFmtId="0" fontId="3" fillId="6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0" fillId="0" borderId="76" xfId="0" applyBorder="1"/>
    <xf numFmtId="0" fontId="27" fillId="0" borderId="76" xfId="0" applyFont="1" applyBorder="1" applyAlignment="1">
      <alignment horizontal="center"/>
    </xf>
    <xf numFmtId="0" fontId="27" fillId="8" borderId="77" xfId="0" applyFont="1" applyFill="1" applyBorder="1" applyAlignment="1">
      <alignment vertical="top" wrapText="1"/>
    </xf>
    <xf numFmtId="164" fontId="28" fillId="0" borderId="78" xfId="2" applyFont="1" applyBorder="1"/>
    <xf numFmtId="164" fontId="28" fillId="0" borderId="77" xfId="2" applyFont="1" applyBorder="1"/>
    <xf numFmtId="0" fontId="27" fillId="0" borderId="79" xfId="0" applyFont="1" applyBorder="1" applyAlignment="1">
      <alignment vertical="top" wrapText="1"/>
    </xf>
    <xf numFmtId="164" fontId="0" fillId="0" borderId="80" xfId="2" applyFont="1" applyBorder="1"/>
    <xf numFmtId="164" fontId="0" fillId="0" borderId="79" xfId="2" applyFont="1" applyBorder="1"/>
    <xf numFmtId="0" fontId="0" fillId="0" borderId="79" xfId="0" applyBorder="1" applyAlignment="1">
      <alignment horizontal="left" vertical="top" wrapText="1" indent="3"/>
    </xf>
    <xf numFmtId="0" fontId="27" fillId="8" borderId="77" xfId="0" applyFont="1" applyFill="1" applyBorder="1" applyAlignment="1">
      <alignment vertical="center" wrapText="1"/>
    </xf>
    <xf numFmtId="164" fontId="27" fillId="0" borderId="78" xfId="2" applyFont="1" applyBorder="1" applyAlignment="1">
      <alignment vertical="center"/>
    </xf>
    <xf numFmtId="164" fontId="27" fillId="0" borderId="77" xfId="2" applyFont="1" applyBorder="1" applyAlignment="1">
      <alignment vertical="center"/>
    </xf>
    <xf numFmtId="0" fontId="29" fillId="9" borderId="77" xfId="0" applyFont="1" applyFill="1" applyBorder="1" applyAlignment="1">
      <alignment vertical="top" wrapText="1"/>
    </xf>
    <xf numFmtId="0" fontId="27" fillId="0" borderId="81" xfId="0" applyFont="1" applyBorder="1" applyAlignment="1">
      <alignment vertical="top" wrapText="1"/>
    </xf>
    <xf numFmtId="0" fontId="27" fillId="0" borderId="82" xfId="0" applyFont="1" applyBorder="1" applyAlignment="1">
      <alignment vertical="top" wrapText="1"/>
    </xf>
    <xf numFmtId="164" fontId="0" fillId="0" borderId="83" xfId="2" applyFont="1" applyBorder="1"/>
    <xf numFmtId="164" fontId="0" fillId="0" borderId="84" xfId="2" applyFont="1" applyBorder="1"/>
    <xf numFmtId="0" fontId="29" fillId="9" borderId="76" xfId="0" applyFont="1" applyFill="1" applyBorder="1" applyAlignment="1">
      <alignment vertical="center" wrapText="1"/>
    </xf>
    <xf numFmtId="164" fontId="27" fillId="0" borderId="76" xfId="2" applyFont="1" applyBorder="1" applyAlignment="1">
      <alignment vertical="center"/>
    </xf>
    <xf numFmtId="164" fontId="27" fillId="0" borderId="75" xfId="2" applyFont="1" applyBorder="1" applyAlignment="1">
      <alignment vertical="center"/>
    </xf>
    <xf numFmtId="0" fontId="29" fillId="10" borderId="76" xfId="0" applyFont="1" applyFill="1" applyBorder="1" applyAlignment="1">
      <alignment horizontal="left" vertical="center" wrapText="1"/>
    </xf>
    <xf numFmtId="164" fontId="27" fillId="0" borderId="76" xfId="2" applyFont="1" applyBorder="1" applyAlignment="1">
      <alignment horizontal="left" vertical="center"/>
    </xf>
    <xf numFmtId="164" fontId="27" fillId="0" borderId="75" xfId="2" applyFont="1" applyBorder="1" applyAlignment="1">
      <alignment horizontal="left" vertical="center"/>
    </xf>
    <xf numFmtId="0" fontId="23" fillId="0" borderId="79" xfId="0" applyFont="1" applyBorder="1" applyAlignment="1">
      <alignment horizontal="left" vertical="top" wrapText="1" indent="3"/>
    </xf>
    <xf numFmtId="0" fontId="0" fillId="0" borderId="83" xfId="0" applyBorder="1" applyAlignment="1">
      <alignment horizontal="center" vertical="center" wrapText="1"/>
    </xf>
    <xf numFmtId="0" fontId="27" fillId="8" borderId="79" xfId="0" applyFont="1" applyFill="1" applyBorder="1" applyAlignment="1">
      <alignment vertical="center" wrapText="1"/>
    </xf>
    <xf numFmtId="164" fontId="28" fillId="0" borderId="79" xfId="2" applyFont="1" applyBorder="1" applyAlignment="1">
      <alignment vertical="center"/>
    </xf>
    <xf numFmtId="0" fontId="27" fillId="8" borderId="76" xfId="0" applyFont="1" applyFill="1" applyBorder="1" applyAlignment="1">
      <alignment vertical="center" wrapText="1"/>
    </xf>
    <xf numFmtId="164" fontId="28" fillId="0" borderId="76" xfId="2" applyFont="1" applyBorder="1" applyAlignment="1">
      <alignment horizontal="right" vertical="center"/>
    </xf>
    <xf numFmtId="0" fontId="28" fillId="0" borderId="76" xfId="0" applyFont="1" applyBorder="1" applyAlignment="1">
      <alignment horizontal="left" vertical="center" wrapText="1" indent="3"/>
    </xf>
    <xf numFmtId="164" fontId="28" fillId="0" borderId="76" xfId="2" applyFont="1" applyBorder="1" applyAlignment="1">
      <alignment vertical="center"/>
    </xf>
    <xf numFmtId="0" fontId="28" fillId="0" borderId="76" xfId="0" applyFont="1" applyBorder="1" applyAlignment="1">
      <alignment vertical="center" wrapText="1"/>
    </xf>
    <xf numFmtId="165" fontId="28" fillId="0" borderId="76" xfId="2" applyNumberFormat="1" applyFont="1" applyBorder="1" applyAlignment="1">
      <alignment horizontal="center" vertical="center"/>
    </xf>
    <xf numFmtId="0" fontId="29" fillId="10" borderId="76" xfId="0" applyFont="1" applyFill="1" applyBorder="1" applyAlignment="1">
      <alignment vertical="center" wrapText="1"/>
    </xf>
    <xf numFmtId="3" fontId="29" fillId="10" borderId="76" xfId="2" applyNumberFormat="1" applyFont="1" applyFill="1" applyBorder="1" applyAlignment="1">
      <alignment horizontal="center" vertical="center" wrapText="1"/>
    </xf>
    <xf numFmtId="0" fontId="11" fillId="7" borderId="23" xfId="0" applyFont="1" applyFill="1" applyBorder="1"/>
    <xf numFmtId="0" fontId="11" fillId="7" borderId="0" xfId="0" applyFont="1" applyFill="1"/>
    <xf numFmtId="0" fontId="12" fillId="7" borderId="0" xfId="0" applyFont="1" applyFill="1"/>
    <xf numFmtId="0" fontId="12" fillId="11" borderId="14" xfId="0" applyFont="1" applyFill="1" applyBorder="1"/>
    <xf numFmtId="0" fontId="12" fillId="11" borderId="15" xfId="0" applyFont="1" applyFill="1" applyBorder="1"/>
    <xf numFmtId="0" fontId="11" fillId="11" borderId="15" xfId="0" applyFont="1" applyFill="1" applyBorder="1"/>
    <xf numFmtId="1" fontId="34" fillId="2" borderId="3" xfId="0" applyNumberFormat="1" applyFont="1" applyFill="1" applyBorder="1" applyAlignment="1">
      <alignment horizontal="center" wrapText="1"/>
    </xf>
    <xf numFmtId="0" fontId="35" fillId="0" borderId="0" xfId="0" applyFont="1"/>
    <xf numFmtId="0" fontId="7" fillId="7" borderId="4" xfId="0" applyFont="1" applyFill="1" applyBorder="1"/>
    <xf numFmtId="0" fontId="33" fillId="7" borderId="5" xfId="0" applyFont="1" applyFill="1" applyBorder="1"/>
    <xf numFmtId="3" fontId="33" fillId="0" borderId="6" xfId="0" applyNumberFormat="1" applyFont="1" applyBorder="1"/>
    <xf numFmtId="0" fontId="35" fillId="0" borderId="64" xfId="0" applyFont="1" applyBorder="1"/>
    <xf numFmtId="0" fontId="35" fillId="0" borderId="65" xfId="0" applyFont="1" applyBorder="1"/>
    <xf numFmtId="0" fontId="35" fillId="0" borderId="66" xfId="0" applyFont="1" applyBorder="1"/>
    <xf numFmtId="0" fontId="33" fillId="0" borderId="7" xfId="0" applyFont="1" applyBorder="1"/>
    <xf numFmtId="0" fontId="37" fillId="0" borderId="8" xfId="0" applyFont="1" applyBorder="1"/>
    <xf numFmtId="0" fontId="33" fillId="0" borderId="8" xfId="0" applyFont="1" applyBorder="1"/>
    <xf numFmtId="3" fontId="33" fillId="0" borderId="9" xfId="0" applyNumberFormat="1" applyFont="1" applyBorder="1"/>
    <xf numFmtId="0" fontId="35" fillId="0" borderId="67" xfId="0" applyFont="1" applyBorder="1"/>
    <xf numFmtId="0" fontId="35" fillId="0" borderId="68" xfId="0" applyFont="1" applyBorder="1"/>
    <xf numFmtId="0" fontId="7" fillId="0" borderId="8" xfId="0" applyFont="1" applyBorder="1"/>
    <xf numFmtId="3" fontId="7" fillId="0" borderId="9" xfId="0" applyNumberFormat="1" applyFont="1" applyBorder="1"/>
    <xf numFmtId="0" fontId="7" fillId="7" borderId="5" xfId="0" applyFont="1" applyFill="1" applyBorder="1"/>
    <xf numFmtId="3" fontId="37" fillId="0" borderId="6" xfId="0" applyNumberFormat="1" applyFont="1" applyBorder="1"/>
    <xf numFmtId="0" fontId="37" fillId="0" borderId="0" xfId="0" applyFont="1"/>
    <xf numFmtId="0" fontId="33" fillId="0" borderId="11" xfId="0" applyFont="1" applyBorder="1"/>
    <xf numFmtId="0" fontId="34" fillId="0" borderId="0" xfId="0" applyFont="1"/>
    <xf numFmtId="3" fontId="33" fillId="0" borderId="13" xfId="0" applyNumberFormat="1" applyFont="1" applyBorder="1"/>
    <xf numFmtId="0" fontId="33" fillId="0" borderId="12" xfId="0" applyFont="1" applyBorder="1"/>
    <xf numFmtId="0" fontId="7" fillId="0" borderId="12" xfId="0" applyFont="1" applyBorder="1"/>
    <xf numFmtId="3" fontId="7" fillId="0" borderId="13" xfId="0" applyNumberFormat="1" applyFont="1" applyBorder="1"/>
    <xf numFmtId="0" fontId="35" fillId="0" borderId="69" xfId="0" applyFont="1" applyBorder="1"/>
    <xf numFmtId="0" fontId="35" fillId="0" borderId="70" xfId="0" applyFont="1" applyBorder="1"/>
    <xf numFmtId="0" fontId="35" fillId="0" borderId="71" xfId="0" applyFont="1" applyBorder="1"/>
    <xf numFmtId="0" fontId="38" fillId="4" borderId="14" xfId="0" applyFont="1" applyFill="1" applyBorder="1" applyAlignment="1">
      <alignment vertical="center"/>
    </xf>
    <xf numFmtId="0" fontId="33" fillId="4" borderId="15" xfId="0" applyFont="1" applyFill="1" applyBorder="1"/>
    <xf numFmtId="3" fontId="38" fillId="0" borderId="3" xfId="0" applyNumberFormat="1" applyFont="1" applyBorder="1"/>
    <xf numFmtId="0" fontId="7" fillId="0" borderId="4" xfId="0" applyFont="1" applyBorder="1"/>
    <xf numFmtId="0" fontId="33" fillId="0" borderId="5" xfId="0" applyFont="1" applyBorder="1"/>
    <xf numFmtId="0" fontId="7" fillId="0" borderId="7" xfId="0" applyFont="1" applyBorder="1"/>
    <xf numFmtId="0" fontId="39" fillId="4" borderId="14" xfId="0" applyFont="1" applyFill="1" applyBorder="1" applyAlignment="1">
      <alignment vertical="center"/>
    </xf>
    <xf numFmtId="0" fontId="40" fillId="4" borderId="15" xfId="0" applyFont="1" applyFill="1" applyBorder="1"/>
    <xf numFmtId="3" fontId="41" fillId="0" borderId="3" xfId="0" applyNumberFormat="1" applyFont="1" applyBorder="1"/>
    <xf numFmtId="0" fontId="33" fillId="0" borderId="0" xfId="0" applyFont="1"/>
    <xf numFmtId="3" fontId="33" fillId="0" borderId="0" xfId="0" applyNumberFormat="1" applyFont="1"/>
    <xf numFmtId="0" fontId="14" fillId="4" borderId="5" xfId="0" applyFont="1" applyFill="1" applyBorder="1"/>
    <xf numFmtId="0" fontId="15" fillId="4" borderId="5" xfId="0" applyFont="1" applyFill="1" applyBorder="1"/>
    <xf numFmtId="0" fontId="14" fillId="4" borderId="8" xfId="0" applyFont="1" applyFill="1" applyBorder="1"/>
    <xf numFmtId="0" fontId="15" fillId="4" borderId="8" xfId="0" applyFont="1" applyFill="1" applyBorder="1"/>
    <xf numFmtId="0" fontId="12" fillId="4" borderId="5" xfId="0" applyFont="1" applyFill="1" applyBorder="1"/>
    <xf numFmtId="0" fontId="12" fillId="4" borderId="8" xfId="0" applyFont="1" applyFill="1" applyBorder="1"/>
    <xf numFmtId="0" fontId="34" fillId="0" borderId="7" xfId="0" applyFont="1" applyBorder="1"/>
    <xf numFmtId="0" fontId="42" fillId="0" borderId="8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0" fontId="33" fillId="0" borderId="1" xfId="0" applyFont="1" applyBorder="1"/>
    <xf numFmtId="0" fontId="33" fillId="0" borderId="2" xfId="0" applyFont="1" applyBorder="1"/>
    <xf numFmtId="0" fontId="7" fillId="4" borderId="61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36" fillId="4" borderId="61" xfId="0" applyFont="1" applyFill="1" applyBorder="1" applyAlignment="1">
      <alignment horizontal="center"/>
    </xf>
    <xf numFmtId="0" fontId="36" fillId="4" borderId="62" xfId="0" applyFont="1" applyFill="1" applyBorder="1" applyAlignment="1">
      <alignment horizontal="center"/>
    </xf>
    <xf numFmtId="0" fontId="36" fillId="4" borderId="63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4" fillId="0" borderId="62" xfId="0" applyFont="1" applyBorder="1"/>
    <xf numFmtId="0" fontId="4" fillId="0" borderId="63" xfId="0" applyFont="1" applyBorder="1"/>
    <xf numFmtId="3" fontId="8" fillId="0" borderId="7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6" borderId="14" xfId="0" applyFont="1" applyFill="1" applyBorder="1" applyAlignment="1">
      <alignment horizontal="center" vertical="center"/>
    </xf>
    <xf numFmtId="0" fontId="4" fillId="6" borderId="15" xfId="0" applyFont="1" applyFill="1" applyBorder="1"/>
    <xf numFmtId="0" fontId="4" fillId="6" borderId="19" xfId="0" applyFont="1" applyFill="1" applyBorder="1"/>
    <xf numFmtId="0" fontId="3" fillId="4" borderId="61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24" fillId="4" borderId="61" xfId="0" applyFont="1" applyFill="1" applyBorder="1" applyAlignment="1">
      <alignment horizontal="center"/>
    </xf>
    <xf numFmtId="0" fontId="24" fillId="4" borderId="62" xfId="0" applyFont="1" applyFill="1" applyBorder="1" applyAlignment="1">
      <alignment horizontal="center"/>
    </xf>
    <xf numFmtId="0" fontId="24" fillId="4" borderId="63" xfId="0" applyFont="1" applyFill="1" applyBorder="1" applyAlignment="1">
      <alignment horizontal="center"/>
    </xf>
    <xf numFmtId="0" fontId="26" fillId="8" borderId="73" xfId="0" applyFont="1" applyFill="1" applyBorder="1" applyAlignment="1">
      <alignment horizontal="center" vertical="center" wrapText="1"/>
    </xf>
    <xf numFmtId="0" fontId="26" fillId="8" borderId="74" xfId="0" applyFont="1" applyFill="1" applyBorder="1" applyAlignment="1">
      <alignment horizontal="center" vertical="center"/>
    </xf>
    <xf numFmtId="0" fontId="26" fillId="8" borderId="75" xfId="0" applyFont="1" applyFill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32" fillId="4" borderId="0" xfId="0" applyFont="1" applyFill="1" applyAlignment="1">
      <alignment horizontal="center"/>
    </xf>
    <xf numFmtId="3" fontId="11" fillId="5" borderId="49" xfId="0" applyNumberFormat="1" applyFont="1" applyFill="1" applyBorder="1" applyAlignment="1">
      <alignment horizontal="center" vertical="center"/>
    </xf>
    <xf numFmtId="3" fontId="11" fillId="5" borderId="50" xfId="0" applyNumberFormat="1" applyFont="1" applyFill="1" applyBorder="1" applyAlignment="1">
      <alignment horizontal="center" vertical="center"/>
    </xf>
    <xf numFmtId="3" fontId="11" fillId="5" borderId="51" xfId="0" applyNumberFormat="1" applyFont="1" applyFill="1" applyBorder="1" applyAlignment="1">
      <alignment horizontal="center" vertical="center"/>
    </xf>
    <xf numFmtId="0" fontId="11" fillId="6" borderId="23" xfId="0" applyFont="1" applyFill="1" applyBorder="1"/>
    <xf numFmtId="0" fontId="12" fillId="6" borderId="0" xfId="0" applyFont="1" applyFill="1"/>
    <xf numFmtId="0" fontId="15" fillId="6" borderId="0" xfId="0" applyFont="1" applyFill="1"/>
    <xf numFmtId="0" fontId="11" fillId="4" borderId="5" xfId="0" applyFont="1" applyFill="1" applyBorder="1"/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athan%20BTS%20AG\emma\P6_Chap10\P6_Chap09_10_TaF_c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09_CR liste"/>
      <sheetName val="Chap09_Bilan base"/>
      <sheetName val="Chap09_SIG"/>
      <sheetName val="Chap09_Bilan fonc"/>
      <sheetName val="Chap09_Caf"/>
      <sheetName val="ratios_Chap09"/>
      <sheetName val="TABFI1"/>
      <sheetName val="TABFI2"/>
      <sheetName val="Chap09-corr"/>
      <sheetName val="Chap10_TAB flux sansBF"/>
      <sheetName val="Chap10_Ratios"/>
      <sheetName val="Chap10_corr"/>
    </sheetNames>
    <sheetDataSet>
      <sheetData sheetId="0" refreshError="1"/>
      <sheetData sheetId="1" refreshError="1">
        <row r="103">
          <cell r="E103">
            <v>15000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K21"/>
  <sheetViews>
    <sheetView topLeftCell="A11" zoomScale="150" zoomScaleNormal="150" workbookViewId="0">
      <selection activeCell="L18" sqref="L18"/>
    </sheetView>
  </sheetViews>
  <sheetFormatPr baseColWidth="10" defaultColWidth="15.21875" defaultRowHeight="16.8" customHeight="1" x14ac:dyDescent="0.3"/>
  <cols>
    <col min="1" max="1" width="3" style="179" customWidth="1"/>
    <col min="2" max="2" width="3.21875" style="179" customWidth="1"/>
    <col min="3" max="3" width="53.77734375" style="179" customWidth="1"/>
    <col min="4" max="4" width="9.77734375" style="179" customWidth="1"/>
    <col min="5" max="14" width="10" style="179" customWidth="1"/>
    <col min="15" max="16384" width="15.21875" style="179"/>
  </cols>
  <sheetData>
    <row r="1" spans="1:11" ht="16.8" customHeight="1" thickBot="1" x14ac:dyDescent="0.35">
      <c r="A1" s="225" t="s">
        <v>141</v>
      </c>
      <c r="B1" s="226"/>
      <c r="C1" s="227"/>
      <c r="D1" s="178">
        <v>2019</v>
      </c>
      <c r="F1" s="228" t="s">
        <v>139</v>
      </c>
      <c r="G1" s="229"/>
      <c r="H1" s="230"/>
      <c r="I1" s="231" t="s">
        <v>140</v>
      </c>
      <c r="J1" s="232"/>
      <c r="K1" s="233"/>
    </row>
    <row r="2" spans="1:11" ht="16.8" customHeight="1" x14ac:dyDescent="0.3">
      <c r="A2" s="180" t="s">
        <v>3</v>
      </c>
      <c r="B2" s="181"/>
      <c r="C2" s="181"/>
      <c r="D2" s="182" t="s">
        <v>4</v>
      </c>
      <c r="F2" s="183"/>
      <c r="G2" s="184"/>
      <c r="H2" s="185"/>
      <c r="I2" s="183"/>
      <c r="J2" s="184"/>
      <c r="K2" s="185"/>
    </row>
    <row r="3" spans="1:11" ht="16.8" customHeight="1" x14ac:dyDescent="0.3">
      <c r="A3" s="186"/>
      <c r="B3" s="187" t="s">
        <v>5</v>
      </c>
      <c r="C3" s="188"/>
      <c r="D3" s="189"/>
      <c r="F3" s="190"/>
      <c r="H3" s="191"/>
      <c r="I3" s="190"/>
      <c r="K3" s="191"/>
    </row>
    <row r="4" spans="1:11" ht="16.8" customHeight="1" x14ac:dyDescent="0.3">
      <c r="A4" s="186"/>
      <c r="B4" s="187" t="s">
        <v>6</v>
      </c>
      <c r="C4" s="188"/>
      <c r="D4" s="189"/>
      <c r="F4" s="190"/>
      <c r="H4" s="191"/>
      <c r="I4" s="190"/>
      <c r="K4" s="191"/>
    </row>
    <row r="5" spans="1:11" ht="16.8" customHeight="1" x14ac:dyDescent="0.3">
      <c r="A5" s="186"/>
      <c r="B5" s="187"/>
      <c r="C5" s="192" t="s">
        <v>7</v>
      </c>
      <c r="D5" s="193"/>
      <c r="F5" s="190"/>
      <c r="H5" s="191"/>
      <c r="I5" s="190"/>
      <c r="K5" s="191"/>
    </row>
    <row r="6" spans="1:11" ht="16.8" customHeight="1" x14ac:dyDescent="0.3">
      <c r="A6" s="180" t="s">
        <v>8</v>
      </c>
      <c r="B6" s="194"/>
      <c r="C6" s="194"/>
      <c r="D6" s="195"/>
      <c r="F6" s="190"/>
      <c r="H6" s="191"/>
      <c r="I6" s="190"/>
      <c r="K6" s="191"/>
    </row>
    <row r="7" spans="1:11" ht="16.8" customHeight="1" x14ac:dyDescent="0.3">
      <c r="A7" s="186"/>
      <c r="B7" s="187" t="s">
        <v>9</v>
      </c>
      <c r="C7" s="187"/>
      <c r="D7" s="189"/>
      <c r="F7" s="190"/>
      <c r="H7" s="191"/>
      <c r="I7" s="190"/>
      <c r="K7" s="191"/>
    </row>
    <row r="8" spans="1:11" ht="16.8" customHeight="1" x14ac:dyDescent="0.3">
      <c r="A8" s="186"/>
      <c r="B8" s="187" t="s">
        <v>10</v>
      </c>
      <c r="C8" s="187"/>
      <c r="D8" s="189"/>
      <c r="F8" s="190"/>
      <c r="H8" s="191"/>
      <c r="I8" s="190"/>
      <c r="K8" s="191"/>
    </row>
    <row r="9" spans="1:11" ht="16.8" customHeight="1" x14ac:dyDescent="0.3">
      <c r="A9" s="186"/>
      <c r="B9" s="187" t="s">
        <v>11</v>
      </c>
      <c r="C9" s="187"/>
      <c r="D9" s="189"/>
      <c r="F9" s="190"/>
      <c r="H9" s="191"/>
      <c r="I9" s="190"/>
      <c r="K9" s="191"/>
    </row>
    <row r="10" spans="1:11" ht="16.8" customHeight="1" x14ac:dyDescent="0.3">
      <c r="A10" s="186"/>
      <c r="B10" s="187" t="s">
        <v>12</v>
      </c>
      <c r="C10" s="187"/>
      <c r="D10" s="189"/>
      <c r="F10" s="190"/>
      <c r="H10" s="191"/>
      <c r="I10" s="190"/>
      <c r="K10" s="191"/>
    </row>
    <row r="11" spans="1:11" ht="16.8" customHeight="1" x14ac:dyDescent="0.3">
      <c r="A11" s="186"/>
      <c r="B11" s="187" t="s">
        <v>13</v>
      </c>
      <c r="C11" s="187"/>
      <c r="D11" s="189"/>
      <c r="F11" s="190"/>
      <c r="H11" s="191"/>
      <c r="I11" s="190"/>
      <c r="K11" s="191"/>
    </row>
    <row r="12" spans="1:11" ht="16.8" customHeight="1" x14ac:dyDescent="0.3">
      <c r="A12" s="186"/>
      <c r="B12" s="196" t="s">
        <v>14</v>
      </c>
      <c r="C12" s="196"/>
      <c r="D12" s="189"/>
      <c r="F12" s="190"/>
      <c r="H12" s="191"/>
      <c r="I12" s="190"/>
      <c r="K12" s="191"/>
    </row>
    <row r="13" spans="1:11" ht="16.8" customHeight="1" x14ac:dyDescent="0.3">
      <c r="A13" s="197"/>
      <c r="B13" s="196" t="s">
        <v>134</v>
      </c>
      <c r="C13" s="198" t="s">
        <v>173</v>
      </c>
      <c r="D13" s="199"/>
      <c r="F13" s="190"/>
      <c r="H13" s="191"/>
      <c r="I13" s="190"/>
      <c r="K13" s="191"/>
    </row>
    <row r="14" spans="1:11" ht="16.8" customHeight="1" thickBot="1" x14ac:dyDescent="0.35">
      <c r="A14" s="197"/>
      <c r="B14" s="200"/>
      <c r="C14" s="201" t="s">
        <v>15</v>
      </c>
      <c r="D14" s="202"/>
      <c r="F14" s="203"/>
      <c r="G14" s="204"/>
      <c r="H14" s="205"/>
      <c r="I14" s="203"/>
      <c r="J14" s="204"/>
      <c r="K14" s="205"/>
    </row>
    <row r="15" spans="1:11" ht="16.8" customHeight="1" x14ac:dyDescent="0.3">
      <c r="A15" s="206" t="s">
        <v>16</v>
      </c>
      <c r="B15" s="207"/>
      <c r="C15" s="207"/>
      <c r="D15" s="208"/>
      <c r="F15" s="183"/>
      <c r="G15" s="184"/>
      <c r="H15" s="185"/>
      <c r="I15" s="183"/>
      <c r="J15" s="184"/>
      <c r="K15" s="185"/>
    </row>
    <row r="16" spans="1:11" ht="16.8" customHeight="1" x14ac:dyDescent="0.3">
      <c r="A16" s="209" t="s">
        <v>17</v>
      </c>
      <c r="B16" s="210"/>
      <c r="C16" s="210"/>
      <c r="D16" s="182"/>
      <c r="F16" s="190"/>
      <c r="H16" s="191"/>
      <c r="I16" s="190"/>
      <c r="K16" s="191"/>
    </row>
    <row r="17" spans="1:11" ht="16.8" customHeight="1" x14ac:dyDescent="0.3">
      <c r="A17" s="211" t="s">
        <v>18</v>
      </c>
      <c r="B17" s="188"/>
      <c r="C17" s="188"/>
      <c r="D17" s="189"/>
      <c r="F17" s="190"/>
      <c r="H17" s="191"/>
      <c r="I17" s="190"/>
      <c r="K17" s="191"/>
    </row>
    <row r="18" spans="1:11" ht="16.8" customHeight="1" x14ac:dyDescent="0.3">
      <c r="A18" s="206" t="s">
        <v>19</v>
      </c>
      <c r="B18" s="207"/>
      <c r="C18" s="207"/>
      <c r="D18" s="208"/>
      <c r="F18" s="190"/>
      <c r="H18" s="191"/>
      <c r="I18" s="190"/>
      <c r="K18" s="191"/>
    </row>
    <row r="19" spans="1:11" ht="16.8" customHeight="1" x14ac:dyDescent="0.3">
      <c r="A19" s="223" t="s">
        <v>21</v>
      </c>
      <c r="B19" s="188"/>
      <c r="C19" s="188"/>
      <c r="D19" s="189"/>
      <c r="F19" s="190"/>
      <c r="H19" s="191"/>
      <c r="I19" s="190"/>
      <c r="K19" s="191"/>
    </row>
    <row r="20" spans="1:11" ht="16.8" customHeight="1" thickBot="1" x14ac:dyDescent="0.35">
      <c r="A20" s="212" t="s">
        <v>22</v>
      </c>
      <c r="B20" s="213"/>
      <c r="C20" s="213"/>
      <c r="D20" s="214"/>
      <c r="F20" s="203"/>
      <c r="G20" s="204"/>
      <c r="H20" s="205"/>
      <c r="I20" s="203"/>
      <c r="J20" s="204"/>
      <c r="K20" s="205"/>
    </row>
    <row r="21" spans="1:11" ht="16.8" customHeight="1" x14ac:dyDescent="0.3">
      <c r="A21" s="215"/>
      <c r="B21" s="215"/>
      <c r="C21" s="215"/>
      <c r="D21" s="216"/>
    </row>
  </sheetData>
  <mergeCells count="3">
    <mergeCell ref="A1:C1"/>
    <mergeCell ref="F1:H1"/>
    <mergeCell ref="I1:K1"/>
  </mergeCells>
  <printOptions headings="1"/>
  <pageMargins left="0.70866141732283472" right="0.70866141732283472" top="0.47244094488188981" bottom="0.55118110236220474" header="0.31496062992125984" footer="0.31496062992125984"/>
  <pageSetup paperSize="9" orientation="portrait" r:id="rId1"/>
  <headerFooter>
    <oddFooter>&amp;L&amp;"-,Normal"&amp;8BTS CG - P6 - Pack Inbox  - &amp;F   -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M53"/>
  <sheetViews>
    <sheetView showGridLines="0" tabSelected="1" topLeftCell="A18" zoomScale="130" zoomScaleNormal="130" workbookViewId="0">
      <selection activeCell="B34" sqref="B34:C34"/>
    </sheetView>
  </sheetViews>
  <sheetFormatPr baseColWidth="10" defaultColWidth="15.21875" defaultRowHeight="16.8" customHeight="1" x14ac:dyDescent="0.3"/>
  <cols>
    <col min="1" max="1" width="3.21875" style="2" customWidth="1"/>
    <col min="2" max="2" width="4" style="2" customWidth="1"/>
    <col min="3" max="3" width="28.6640625" style="2" customWidth="1"/>
    <col min="4" max="5" width="9.44140625" style="114" customWidth="1"/>
    <col min="6" max="6" width="9.77734375" style="114" customWidth="1"/>
    <col min="7" max="12" width="10" style="2" customWidth="1"/>
    <col min="13" max="13" width="30" style="2" customWidth="1"/>
    <col min="14" max="20" width="10" style="2" customWidth="1"/>
    <col min="21" max="16384" width="15.21875" style="2"/>
  </cols>
  <sheetData>
    <row r="1" spans="1:13" ht="16.8" customHeight="1" thickBot="1" x14ac:dyDescent="0.35">
      <c r="A1" s="234" t="s">
        <v>135</v>
      </c>
      <c r="B1" s="235"/>
      <c r="C1" s="235"/>
      <c r="D1" s="235"/>
      <c r="E1" s="235"/>
      <c r="F1" s="236"/>
    </row>
    <row r="2" spans="1:13" ht="16.8" customHeight="1" thickBot="1" x14ac:dyDescent="0.4">
      <c r="A2" s="134"/>
      <c r="B2" s="135"/>
      <c r="C2" s="136" t="s">
        <v>133</v>
      </c>
      <c r="D2" s="237" t="s">
        <v>175</v>
      </c>
      <c r="E2" s="238"/>
      <c r="F2" s="239"/>
      <c r="G2" s="3"/>
      <c r="H2" s="3"/>
      <c r="I2" s="3"/>
      <c r="J2" s="3"/>
    </row>
    <row r="3" spans="1:13" ht="16.8" customHeight="1" thickBot="1" x14ac:dyDescent="0.35">
      <c r="A3" s="4"/>
      <c r="B3" s="5"/>
      <c r="C3" s="6"/>
      <c r="D3" s="7" t="s">
        <v>24</v>
      </c>
      <c r="E3" s="8" t="s">
        <v>25</v>
      </c>
      <c r="F3" s="9" t="s">
        <v>26</v>
      </c>
      <c r="G3" s="10"/>
      <c r="H3" s="243" t="s">
        <v>139</v>
      </c>
      <c r="I3" s="244"/>
      <c r="J3" s="245"/>
      <c r="K3" s="246" t="s">
        <v>140</v>
      </c>
      <c r="L3" s="247"/>
      <c r="M3" s="248"/>
    </row>
    <row r="4" spans="1:13" ht="16.8" customHeight="1" x14ac:dyDescent="0.3">
      <c r="A4" s="172" t="s">
        <v>27</v>
      </c>
      <c r="B4" s="173"/>
      <c r="C4" s="173"/>
      <c r="D4" s="91"/>
      <c r="E4" s="92"/>
      <c r="F4" s="93"/>
      <c r="H4" s="118"/>
      <c r="I4" s="119"/>
      <c r="J4" s="120"/>
      <c r="K4" s="118"/>
      <c r="L4" s="119"/>
      <c r="M4" s="120"/>
    </row>
    <row r="5" spans="1:13" ht="16.8" customHeight="1" x14ac:dyDescent="0.3">
      <c r="A5" s="13"/>
      <c r="B5" s="217" t="s">
        <v>28</v>
      </c>
      <c r="C5" s="218"/>
      <c r="D5" s="94"/>
      <c r="E5" s="95"/>
      <c r="F5" s="96"/>
      <c r="H5" s="121"/>
      <c r="I5" s="15"/>
      <c r="J5" s="122"/>
      <c r="K5" s="123"/>
      <c r="M5" s="124"/>
    </row>
    <row r="6" spans="1:13" ht="16.8" customHeight="1" x14ac:dyDescent="0.3">
      <c r="A6" s="13"/>
      <c r="B6" s="16" t="s">
        <v>31</v>
      </c>
      <c r="C6" s="16"/>
      <c r="D6" s="97"/>
      <c r="E6" s="98"/>
      <c r="F6" s="99"/>
      <c r="H6" s="123"/>
      <c r="J6" s="124"/>
      <c r="K6" s="123"/>
      <c r="M6" s="124"/>
    </row>
    <row r="7" spans="1:13" ht="16.8" customHeight="1" x14ac:dyDescent="0.3">
      <c r="A7" s="13"/>
      <c r="B7" s="16" t="s">
        <v>32</v>
      </c>
      <c r="C7" s="16"/>
      <c r="D7" s="97"/>
      <c r="E7" s="98"/>
      <c r="F7" s="99"/>
      <c r="H7" s="123"/>
      <c r="J7" s="124"/>
      <c r="K7" s="123"/>
      <c r="M7" s="124"/>
    </row>
    <row r="8" spans="1:13" ht="16.8" customHeight="1" x14ac:dyDescent="0.3">
      <c r="A8" s="13"/>
      <c r="B8" s="16" t="s">
        <v>134</v>
      </c>
      <c r="C8" s="16"/>
      <c r="D8" s="97"/>
      <c r="E8" s="98"/>
      <c r="F8" s="100">
        <f t="shared" ref="F8" si="0">D8-E8</f>
        <v>0</v>
      </c>
      <c r="H8" s="123"/>
      <c r="J8" s="124"/>
      <c r="K8" s="123"/>
      <c r="M8" s="124"/>
    </row>
    <row r="9" spans="1:13" ht="16.8" customHeight="1" x14ac:dyDescent="0.3">
      <c r="A9" s="13"/>
      <c r="B9" s="219" t="s">
        <v>33</v>
      </c>
      <c r="C9" s="220"/>
      <c r="D9" s="97"/>
      <c r="E9" s="98"/>
      <c r="F9" s="100"/>
      <c r="H9" s="123"/>
      <c r="J9" s="124"/>
      <c r="K9" s="123"/>
      <c r="M9" s="124"/>
    </row>
    <row r="10" spans="1:13" ht="16.8" customHeight="1" x14ac:dyDescent="0.3">
      <c r="A10" s="13"/>
      <c r="B10" s="16" t="s">
        <v>34</v>
      </c>
      <c r="C10" s="16"/>
      <c r="D10" s="97"/>
      <c r="E10" s="98"/>
      <c r="F10" s="100">
        <f t="shared" ref="F10:F13" si="1">D10-E10</f>
        <v>0</v>
      </c>
      <c r="H10" s="123"/>
      <c r="J10" s="124"/>
      <c r="K10" s="123"/>
      <c r="M10" s="124"/>
    </row>
    <row r="11" spans="1:13" ht="16.8" customHeight="1" x14ac:dyDescent="0.3">
      <c r="A11" s="13"/>
      <c r="B11" s="16" t="s">
        <v>35</v>
      </c>
      <c r="C11" s="16"/>
      <c r="D11" s="97"/>
      <c r="E11" s="98"/>
      <c r="F11" s="99"/>
      <c r="H11" s="123"/>
      <c r="J11" s="124"/>
      <c r="K11" s="123"/>
      <c r="M11" s="124"/>
    </row>
    <row r="12" spans="1:13" ht="16.8" customHeight="1" x14ac:dyDescent="0.3">
      <c r="A12" s="13"/>
      <c r="B12" s="16" t="s">
        <v>36</v>
      </c>
      <c r="C12" s="16"/>
      <c r="D12" s="97"/>
      <c r="E12" s="98"/>
      <c r="F12" s="101"/>
      <c r="H12" s="125"/>
      <c r="J12" s="124"/>
      <c r="K12" s="123"/>
      <c r="M12" s="124"/>
    </row>
    <row r="13" spans="1:13" ht="16.8" customHeight="1" x14ac:dyDescent="0.3">
      <c r="A13" s="13"/>
      <c r="B13" s="16" t="s">
        <v>134</v>
      </c>
      <c r="C13" s="16"/>
      <c r="D13" s="97"/>
      <c r="E13" s="98"/>
      <c r="F13" s="100">
        <f t="shared" si="1"/>
        <v>0</v>
      </c>
      <c r="H13" s="123"/>
      <c r="J13" s="124"/>
      <c r="K13" s="123"/>
      <c r="M13" s="124"/>
    </row>
    <row r="14" spans="1:13" ht="16.8" customHeight="1" x14ac:dyDescent="0.3">
      <c r="A14" s="13"/>
      <c r="B14" s="19"/>
      <c r="C14" s="20" t="s">
        <v>37</v>
      </c>
      <c r="D14" s="102"/>
      <c r="E14" s="103"/>
      <c r="F14" s="104"/>
      <c r="H14" s="123"/>
      <c r="J14" s="124"/>
      <c r="K14" s="123"/>
      <c r="M14" s="124"/>
    </row>
    <row r="15" spans="1:13" ht="16.8" customHeight="1" x14ac:dyDescent="0.3">
      <c r="A15" s="172" t="s">
        <v>38</v>
      </c>
      <c r="B15" s="174"/>
      <c r="C15" s="174"/>
      <c r="D15" s="91"/>
      <c r="E15" s="92"/>
      <c r="F15" s="93"/>
      <c r="H15" s="123"/>
      <c r="J15" s="124"/>
      <c r="K15" s="123"/>
      <c r="M15" s="124"/>
    </row>
    <row r="16" spans="1:13" ht="16.8" customHeight="1" x14ac:dyDescent="0.3">
      <c r="A16" s="11" t="s">
        <v>4</v>
      </c>
      <c r="B16" s="217" t="s">
        <v>99</v>
      </c>
      <c r="C16" s="221"/>
      <c r="D16" s="94"/>
      <c r="E16" s="95"/>
      <c r="F16" s="96"/>
      <c r="H16" s="123"/>
      <c r="J16" s="124"/>
      <c r="K16" s="123"/>
      <c r="M16" s="124"/>
    </row>
    <row r="17" spans="1:13" ht="16.8" customHeight="1" x14ac:dyDescent="0.3">
      <c r="A17" s="11"/>
      <c r="B17" s="31" t="s">
        <v>132</v>
      </c>
      <c r="C17" s="21"/>
      <c r="D17" s="97"/>
      <c r="E17" s="98"/>
      <c r="F17" s="101"/>
      <c r="H17" s="121"/>
      <c r="I17" s="15"/>
      <c r="J17" s="122"/>
      <c r="K17" s="123"/>
      <c r="M17" s="124"/>
    </row>
    <row r="18" spans="1:13" ht="16.8" customHeight="1" x14ac:dyDescent="0.3">
      <c r="A18" s="11"/>
      <c r="B18" s="31" t="s">
        <v>174</v>
      </c>
      <c r="C18" s="21"/>
      <c r="D18" s="97"/>
      <c r="E18" s="98"/>
      <c r="F18" s="105"/>
      <c r="H18" s="123"/>
      <c r="J18" s="124"/>
      <c r="K18" s="123"/>
      <c r="M18" s="124"/>
    </row>
    <row r="19" spans="1:13" ht="16.8" customHeight="1" x14ac:dyDescent="0.3">
      <c r="A19" s="11"/>
      <c r="B19" s="219" t="s">
        <v>177</v>
      </c>
      <c r="C19" s="222"/>
      <c r="D19" s="97"/>
      <c r="E19" s="98"/>
      <c r="F19" s="101"/>
      <c r="H19" s="123"/>
      <c r="J19" s="124"/>
      <c r="K19" s="123"/>
      <c r="M19" s="124"/>
    </row>
    <row r="20" spans="1:13" ht="16.8" customHeight="1" x14ac:dyDescent="0.3">
      <c r="A20" s="11"/>
      <c r="B20" s="31" t="s">
        <v>136</v>
      </c>
      <c r="C20" s="21"/>
      <c r="D20" s="97"/>
      <c r="E20" s="98"/>
      <c r="F20" s="101"/>
      <c r="H20" s="123"/>
      <c r="J20" s="124"/>
      <c r="K20" s="123"/>
      <c r="M20" s="124"/>
    </row>
    <row r="21" spans="1:13" ht="16.8" customHeight="1" x14ac:dyDescent="0.3">
      <c r="A21" s="13"/>
      <c r="B21" s="16" t="s">
        <v>40</v>
      </c>
      <c r="C21" s="21"/>
      <c r="D21" s="97"/>
      <c r="E21" s="98"/>
      <c r="F21" s="101"/>
      <c r="G21" s="22"/>
      <c r="H21" s="126"/>
      <c r="I21" s="22"/>
      <c r="J21" s="127"/>
      <c r="K21" s="123"/>
      <c r="M21" s="124"/>
    </row>
    <row r="22" spans="1:13" ht="16.8" customHeight="1" x14ac:dyDescent="0.3">
      <c r="A22" s="13"/>
      <c r="B22" s="15"/>
      <c r="C22" s="20" t="s">
        <v>42</v>
      </c>
      <c r="D22" s="102"/>
      <c r="E22" s="103"/>
      <c r="F22" s="104"/>
      <c r="G22" s="22"/>
      <c r="H22" s="126"/>
      <c r="I22" s="22"/>
      <c r="J22" s="127"/>
      <c r="K22" s="123"/>
      <c r="M22" s="124"/>
    </row>
    <row r="23" spans="1:13" ht="16.8" customHeight="1" thickBot="1" x14ac:dyDescent="0.35">
      <c r="A23" s="175"/>
      <c r="B23" s="176"/>
      <c r="C23" s="177" t="s">
        <v>43</v>
      </c>
      <c r="D23" s="102"/>
      <c r="E23" s="103"/>
      <c r="F23" s="104"/>
      <c r="H23" s="128"/>
      <c r="I23" s="129"/>
      <c r="J23" s="130"/>
      <c r="K23" s="131"/>
      <c r="L23" s="132"/>
      <c r="M23" s="133"/>
    </row>
    <row r="24" spans="1:13" ht="16.8" customHeight="1" thickBot="1" x14ac:dyDescent="0.35">
      <c r="A24" s="3"/>
      <c r="B24" s="3"/>
      <c r="C24" s="3"/>
      <c r="D24" s="106"/>
      <c r="E24" s="106"/>
      <c r="F24" s="106"/>
    </row>
    <row r="25" spans="1:13" ht="16.8" customHeight="1" thickBot="1" x14ac:dyDescent="0.35">
      <c r="A25" s="240" t="s">
        <v>137</v>
      </c>
      <c r="B25" s="241"/>
      <c r="C25" s="242"/>
      <c r="D25" s="116">
        <v>2019</v>
      </c>
      <c r="E25" s="117"/>
      <c r="F25" s="117"/>
      <c r="H25" s="243" t="s">
        <v>139</v>
      </c>
      <c r="I25" s="244"/>
      <c r="J25" s="245"/>
      <c r="K25" s="246" t="s">
        <v>140</v>
      </c>
      <c r="L25" s="247"/>
      <c r="M25" s="248"/>
    </row>
    <row r="26" spans="1:13" ht="16.8" customHeight="1" x14ac:dyDescent="0.3">
      <c r="A26" s="260" t="s">
        <v>45</v>
      </c>
      <c r="B26" s="261"/>
      <c r="C26" s="261"/>
      <c r="D26" s="107"/>
      <c r="E26" s="107"/>
      <c r="F26" s="107"/>
      <c r="H26" s="118"/>
      <c r="I26" s="119"/>
      <c r="J26" s="120"/>
      <c r="K26" s="118"/>
      <c r="L26" s="119"/>
      <c r="M26" s="120"/>
    </row>
    <row r="27" spans="1:13" ht="16.8" customHeight="1" x14ac:dyDescent="0.3">
      <c r="A27" s="13"/>
      <c r="B27" s="14" t="s">
        <v>178</v>
      </c>
      <c r="C27" s="19"/>
      <c r="D27" s="108"/>
      <c r="E27" s="108"/>
      <c r="F27" s="108"/>
      <c r="H27" s="123"/>
      <c r="J27" s="124"/>
      <c r="K27" s="123"/>
      <c r="M27" s="124"/>
    </row>
    <row r="28" spans="1:13" ht="16.8" customHeight="1" x14ac:dyDescent="0.3">
      <c r="A28" s="13"/>
      <c r="B28" s="16" t="s">
        <v>46</v>
      </c>
      <c r="C28" s="21"/>
      <c r="D28" s="109"/>
      <c r="E28" s="109"/>
      <c r="F28" s="109"/>
      <c r="H28" s="123"/>
      <c r="J28" s="124"/>
      <c r="K28" s="123"/>
      <c r="M28" s="124"/>
    </row>
    <row r="29" spans="1:13" ht="16.8" customHeight="1" x14ac:dyDescent="0.3">
      <c r="A29" s="13"/>
      <c r="B29" s="3"/>
      <c r="C29" s="27" t="s">
        <v>37</v>
      </c>
      <c r="D29" s="110"/>
      <c r="E29" s="110"/>
      <c r="F29" s="110"/>
      <c r="H29" s="123"/>
      <c r="J29" s="124"/>
      <c r="K29" s="123"/>
      <c r="M29" s="124"/>
    </row>
    <row r="30" spans="1:13" ht="16.8" customHeight="1" x14ac:dyDescent="0.3">
      <c r="A30" s="13"/>
      <c r="B30" s="3"/>
      <c r="C30" s="12"/>
      <c r="D30" s="111"/>
      <c r="E30" s="111"/>
      <c r="F30" s="111"/>
      <c r="H30" s="123"/>
      <c r="J30" s="124"/>
      <c r="K30" s="123"/>
      <c r="M30" s="124"/>
    </row>
    <row r="31" spans="1:13" ht="16.8" customHeight="1" x14ac:dyDescent="0.3">
      <c r="A31" s="260" t="s">
        <v>47</v>
      </c>
      <c r="B31" s="262"/>
      <c r="C31" s="261"/>
      <c r="D31" s="107"/>
      <c r="E31" s="107"/>
      <c r="F31" s="107"/>
      <c r="H31" s="123"/>
      <c r="J31" s="124"/>
      <c r="K31" s="123"/>
      <c r="M31" s="124"/>
    </row>
    <row r="32" spans="1:13" ht="16.8" customHeight="1" x14ac:dyDescent="0.3">
      <c r="A32" s="11"/>
      <c r="B32" s="217" t="s">
        <v>48</v>
      </c>
      <c r="C32" s="221"/>
      <c r="D32" s="108"/>
      <c r="E32" s="108"/>
      <c r="F32" s="108"/>
      <c r="H32" s="123"/>
      <c r="J32" s="124"/>
      <c r="K32" s="123"/>
      <c r="M32" s="124"/>
    </row>
    <row r="33" spans="1:13" ht="16.8" customHeight="1" x14ac:dyDescent="0.3">
      <c r="A33" s="13"/>
      <c r="B33" s="16" t="s">
        <v>49</v>
      </c>
      <c r="C33" s="18"/>
      <c r="D33" s="109"/>
      <c r="E33" s="109"/>
      <c r="F33" s="109"/>
      <c r="H33" s="123"/>
      <c r="J33" s="124"/>
      <c r="K33" s="123"/>
      <c r="M33" s="124"/>
    </row>
    <row r="34" spans="1:13" ht="16.8" customHeight="1" x14ac:dyDescent="0.3">
      <c r="A34" s="13"/>
      <c r="B34" s="263" t="s">
        <v>125</v>
      </c>
      <c r="C34" s="263"/>
      <c r="D34" s="108"/>
      <c r="E34" s="108"/>
      <c r="F34" s="108"/>
      <c r="H34" s="123"/>
      <c r="J34" s="124"/>
      <c r="K34" s="123"/>
      <c r="M34" s="124"/>
    </row>
    <row r="35" spans="1:13" ht="16.8" customHeight="1" x14ac:dyDescent="0.3">
      <c r="A35" s="13"/>
      <c r="B35" s="16" t="s">
        <v>138</v>
      </c>
      <c r="C35" s="21"/>
      <c r="D35" s="109"/>
      <c r="E35" s="112"/>
      <c r="F35" s="112"/>
      <c r="H35" s="123"/>
      <c r="J35" s="124"/>
      <c r="K35" s="123"/>
      <c r="M35" s="124"/>
    </row>
    <row r="36" spans="1:13" ht="16.8" customHeight="1" x14ac:dyDescent="0.3">
      <c r="A36" s="13"/>
      <c r="B36" s="15"/>
      <c r="C36" s="27" t="s">
        <v>52</v>
      </c>
      <c r="D36" s="110"/>
      <c r="E36" s="110"/>
      <c r="F36" s="110"/>
      <c r="G36" s="90"/>
      <c r="H36" s="123"/>
      <c r="J36" s="124"/>
      <c r="K36" s="123"/>
      <c r="M36" s="124"/>
    </row>
    <row r="37" spans="1:13" ht="16.8" customHeight="1" thickBot="1" x14ac:dyDescent="0.35">
      <c r="A37" s="23"/>
      <c r="B37" s="24"/>
      <c r="C37" s="25" t="s">
        <v>43</v>
      </c>
      <c r="D37" s="110"/>
      <c r="E37" s="110"/>
      <c r="F37" s="110"/>
      <c r="H37" s="131"/>
      <c r="I37" s="132"/>
      <c r="J37" s="133"/>
      <c r="K37" s="131"/>
      <c r="L37" s="132"/>
      <c r="M37" s="133"/>
    </row>
    <row r="38" spans="1:13" ht="16.8" customHeight="1" x14ac:dyDescent="0.3">
      <c r="A38" s="3"/>
      <c r="B38" s="1"/>
      <c r="C38" s="1"/>
      <c r="D38" s="30"/>
      <c r="E38" s="30"/>
      <c r="F38" s="30"/>
    </row>
    <row r="39" spans="1:13" ht="16.8" customHeight="1" x14ac:dyDescent="0.3">
      <c r="A39" s="3"/>
      <c r="B39" s="1"/>
      <c r="C39" s="1"/>
      <c r="D39" s="30"/>
      <c r="E39" s="30"/>
      <c r="F39" s="30"/>
    </row>
    <row r="40" spans="1:13" ht="16.8" customHeight="1" x14ac:dyDescent="0.3">
      <c r="A40" s="3"/>
      <c r="B40" s="1"/>
      <c r="C40" s="1"/>
      <c r="D40" s="30"/>
      <c r="E40" s="30"/>
      <c r="F40" s="30"/>
    </row>
    <row r="41" spans="1:13" ht="16.8" customHeight="1" x14ac:dyDescent="0.3">
      <c r="A41" s="3"/>
      <c r="B41" s="1"/>
      <c r="C41" s="1"/>
      <c r="D41" s="30"/>
      <c r="E41" s="30"/>
      <c r="F41" s="30"/>
    </row>
    <row r="42" spans="1:13" ht="16.8" customHeight="1" x14ac:dyDescent="0.3">
      <c r="A42" s="3"/>
      <c r="B42" s="1"/>
      <c r="C42" s="1"/>
      <c r="D42" s="30"/>
      <c r="E42" s="30"/>
      <c r="F42" s="30"/>
    </row>
    <row r="43" spans="1:13" ht="16.8" customHeight="1" x14ac:dyDescent="0.3">
      <c r="A43" s="3"/>
      <c r="B43" s="1"/>
      <c r="C43" s="1"/>
      <c r="D43" s="30"/>
      <c r="E43" s="30"/>
      <c r="F43" s="113"/>
    </row>
    <row r="44" spans="1:13" ht="16.8" customHeight="1" x14ac:dyDescent="0.3">
      <c r="A44" s="3"/>
      <c r="B44" s="1"/>
      <c r="C44" s="1"/>
      <c r="D44" s="30"/>
      <c r="E44" s="30"/>
      <c r="F44" s="30"/>
    </row>
    <row r="45" spans="1:13" ht="16.8" customHeight="1" x14ac:dyDescent="0.3">
      <c r="A45" s="1"/>
      <c r="B45" s="3"/>
      <c r="D45" s="29"/>
      <c r="E45" s="29"/>
    </row>
    <row r="46" spans="1:13" ht="16.8" customHeight="1" x14ac:dyDescent="0.3">
      <c r="A46" s="1"/>
      <c r="B46" s="3"/>
      <c r="D46" s="29"/>
      <c r="E46" s="29"/>
    </row>
    <row r="47" spans="1:13" ht="16.8" customHeight="1" x14ac:dyDescent="0.3">
      <c r="A47" s="3"/>
      <c r="B47" s="3"/>
      <c r="D47" s="29"/>
      <c r="E47" s="29"/>
    </row>
    <row r="48" spans="1:13" ht="16.8" customHeight="1" x14ac:dyDescent="0.3">
      <c r="A48" s="3"/>
      <c r="B48" s="3"/>
      <c r="D48" s="29"/>
      <c r="E48" s="29"/>
    </row>
    <row r="49" spans="1:6" ht="16.8" customHeight="1" x14ac:dyDescent="0.3">
      <c r="A49" s="3"/>
      <c r="B49" s="3"/>
      <c r="D49" s="29"/>
      <c r="E49" s="29"/>
    </row>
    <row r="50" spans="1:6" ht="16.8" customHeight="1" x14ac:dyDescent="0.3">
      <c r="A50" s="3"/>
      <c r="B50" s="3"/>
      <c r="C50" s="3"/>
      <c r="D50" s="29"/>
      <c r="E50" s="29"/>
      <c r="F50" s="115"/>
    </row>
    <row r="51" spans="1:6" ht="16.8" customHeight="1" x14ac:dyDescent="0.3">
      <c r="A51" s="3"/>
      <c r="B51" s="3"/>
      <c r="C51" s="3"/>
      <c r="D51" s="29"/>
      <c r="E51" s="29"/>
      <c r="F51" s="29"/>
    </row>
    <row r="53" spans="1:6" ht="16.8" customHeight="1" x14ac:dyDescent="0.3">
      <c r="C53" s="3"/>
    </row>
  </sheetData>
  <mergeCells count="7">
    <mergeCell ref="A1:F1"/>
    <mergeCell ref="D2:F2"/>
    <mergeCell ref="A25:C25"/>
    <mergeCell ref="H3:J3"/>
    <mergeCell ref="K3:M3"/>
    <mergeCell ref="H25:J25"/>
    <mergeCell ref="K25:M25"/>
  </mergeCells>
  <printOptions headings="1"/>
  <pageMargins left="0.70866141732283472" right="0.70866141732283472" top="0.19685039370078741" bottom="0.35433070866141736" header="0.19685039370078741" footer="0.15748031496062992"/>
  <pageSetup paperSize="9" orientation="portrait" r:id="rId1"/>
  <headerFooter>
    <oddFooter>&amp;L&amp;"-,Normal"&amp;8BTS CG - P6 - Pack Inbox  - &amp;F   -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FE48D-3806-4D92-ADAF-C0C3FE8B94AE}">
  <sheetPr>
    <tabColor theme="9" tint="0.79998168889431442"/>
  </sheetPr>
  <dimension ref="B1:E22"/>
  <sheetViews>
    <sheetView workbookViewId="0">
      <selection activeCell="I11" sqref="I11"/>
    </sheetView>
  </sheetViews>
  <sheetFormatPr baseColWidth="10" defaultRowHeight="19.05" customHeight="1" x14ac:dyDescent="0.25"/>
  <cols>
    <col min="1" max="1" width="4.5546875" customWidth="1"/>
    <col min="2" max="2" width="34.21875" customWidth="1"/>
  </cols>
  <sheetData>
    <row r="1" spans="2:5" ht="13.05" customHeight="1" x14ac:dyDescent="0.25"/>
    <row r="2" spans="2:5" ht="27" customHeight="1" x14ac:dyDescent="0.25">
      <c r="B2" s="249" t="s">
        <v>142</v>
      </c>
      <c r="C2" s="250"/>
      <c r="D2" s="250"/>
      <c r="E2" s="251"/>
    </row>
    <row r="3" spans="2:5" ht="19.05" customHeight="1" x14ac:dyDescent="0.25">
      <c r="B3" s="137"/>
      <c r="C3" s="138" t="s">
        <v>143</v>
      </c>
      <c r="D3" s="138" t="s">
        <v>144</v>
      </c>
      <c r="E3" s="138" t="s">
        <v>145</v>
      </c>
    </row>
    <row r="4" spans="2:5" ht="19.05" customHeight="1" x14ac:dyDescent="0.25">
      <c r="B4" s="139" t="s">
        <v>146</v>
      </c>
      <c r="C4" s="140"/>
      <c r="D4" s="141"/>
      <c r="E4" s="140"/>
    </row>
    <row r="5" spans="2:5" ht="19.05" customHeight="1" x14ac:dyDescent="0.25">
      <c r="B5" s="142" t="s">
        <v>147</v>
      </c>
      <c r="C5" s="143"/>
      <c r="D5" s="144"/>
      <c r="E5" s="143"/>
    </row>
    <row r="6" spans="2:5" ht="19.05" customHeight="1" x14ac:dyDescent="0.25">
      <c r="B6" s="145" t="s">
        <v>148</v>
      </c>
      <c r="C6" s="143"/>
      <c r="D6" s="144"/>
      <c r="E6" s="143"/>
    </row>
    <row r="7" spans="2:5" ht="19.05" customHeight="1" x14ac:dyDescent="0.25">
      <c r="B7" s="145" t="s">
        <v>149</v>
      </c>
      <c r="C7" s="143"/>
      <c r="D7" s="144"/>
      <c r="E7" s="143"/>
    </row>
    <row r="8" spans="2:5" ht="19.05" customHeight="1" x14ac:dyDescent="0.25">
      <c r="B8" s="142" t="s">
        <v>150</v>
      </c>
      <c r="C8" s="143"/>
      <c r="D8" s="144"/>
      <c r="E8" s="143"/>
    </row>
    <row r="9" spans="2:5" ht="19.05" customHeight="1" x14ac:dyDescent="0.25">
      <c r="B9" s="145" t="s">
        <v>34</v>
      </c>
      <c r="C9" s="143"/>
      <c r="D9" s="144"/>
      <c r="E9" s="143"/>
    </row>
    <row r="10" spans="2:5" ht="19.05" customHeight="1" x14ac:dyDescent="0.25">
      <c r="B10" s="145" t="s">
        <v>151</v>
      </c>
      <c r="C10" s="143"/>
      <c r="D10" s="144"/>
      <c r="E10" s="143"/>
    </row>
    <row r="11" spans="2:5" ht="19.05" customHeight="1" x14ac:dyDescent="0.25">
      <c r="B11" s="145" t="s">
        <v>152</v>
      </c>
      <c r="C11" s="143"/>
      <c r="D11" s="144"/>
      <c r="E11" s="143"/>
    </row>
    <row r="12" spans="2:5" ht="19.05" customHeight="1" x14ac:dyDescent="0.25">
      <c r="B12" s="145" t="s">
        <v>153</v>
      </c>
      <c r="C12" s="143"/>
      <c r="D12" s="144"/>
      <c r="E12" s="143"/>
    </row>
    <row r="13" spans="2:5" ht="19.05" customHeight="1" x14ac:dyDescent="0.25">
      <c r="B13" s="160" t="s">
        <v>162</v>
      </c>
      <c r="C13" s="143"/>
      <c r="D13" s="144"/>
      <c r="E13" s="143"/>
    </row>
    <row r="14" spans="2:5" ht="19.05" customHeight="1" x14ac:dyDescent="0.25">
      <c r="B14" s="142" t="s">
        <v>154</v>
      </c>
      <c r="C14" s="143"/>
      <c r="D14" s="144"/>
      <c r="E14" s="143"/>
    </row>
    <row r="15" spans="2:5" ht="19.05" customHeight="1" x14ac:dyDescent="0.25">
      <c r="B15" s="146" t="s">
        <v>155</v>
      </c>
      <c r="C15" s="147"/>
      <c r="D15" s="148"/>
      <c r="E15" s="147"/>
    </row>
    <row r="16" spans="2:5" ht="19.05" customHeight="1" x14ac:dyDescent="0.25">
      <c r="B16" s="149" t="s">
        <v>156</v>
      </c>
      <c r="C16" s="140"/>
      <c r="D16" s="141"/>
      <c r="E16" s="140"/>
    </row>
    <row r="17" spans="2:5" ht="19.05" customHeight="1" x14ac:dyDescent="0.25">
      <c r="B17" s="150" t="s">
        <v>176</v>
      </c>
      <c r="C17" s="144"/>
      <c r="D17" s="144"/>
      <c r="E17" s="143"/>
    </row>
    <row r="18" spans="2:5" ht="19.05" customHeight="1" x14ac:dyDescent="0.25">
      <c r="B18" s="150" t="s">
        <v>157</v>
      </c>
      <c r="C18" s="144"/>
      <c r="D18" s="144"/>
      <c r="E18" s="143"/>
    </row>
    <row r="19" spans="2:5" ht="19.05" customHeight="1" x14ac:dyDescent="0.25">
      <c r="B19" s="151" t="s">
        <v>158</v>
      </c>
      <c r="C19" s="152"/>
      <c r="D19" s="152"/>
      <c r="E19" s="153"/>
    </row>
    <row r="20" spans="2:5" ht="19.05" customHeight="1" x14ac:dyDescent="0.25">
      <c r="B20" s="154" t="s">
        <v>159</v>
      </c>
      <c r="C20" s="155"/>
      <c r="D20" s="155"/>
      <c r="E20" s="156"/>
    </row>
    <row r="21" spans="2:5" ht="19.05" customHeight="1" x14ac:dyDescent="0.25">
      <c r="B21" s="157" t="s">
        <v>160</v>
      </c>
      <c r="C21" s="158"/>
      <c r="D21" s="158"/>
      <c r="E21" s="159"/>
    </row>
    <row r="22" spans="2:5" ht="19.05" customHeight="1" x14ac:dyDescent="0.25">
      <c r="B22" s="157" t="s">
        <v>161</v>
      </c>
      <c r="C22" s="158"/>
      <c r="D22" s="158"/>
      <c r="E22" s="159"/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114B4-C0BE-4456-A23E-2AE8D140A91B}">
  <sheetPr>
    <tabColor theme="7" tint="0.79998168889431442"/>
  </sheetPr>
  <dimension ref="B1:H13"/>
  <sheetViews>
    <sheetView topLeftCell="A3" workbookViewId="0">
      <selection activeCell="H7" sqref="H7"/>
    </sheetView>
  </sheetViews>
  <sheetFormatPr baseColWidth="10" defaultRowHeight="26.55" customHeight="1" x14ac:dyDescent="0.25"/>
  <cols>
    <col min="1" max="1" width="6.5546875" customWidth="1"/>
    <col min="2" max="2" width="34.33203125" customWidth="1"/>
  </cols>
  <sheetData>
    <row r="1" spans="2:8" ht="15" customHeight="1" x14ac:dyDescent="0.25"/>
    <row r="2" spans="2:8" ht="26.55" customHeight="1" x14ac:dyDescent="0.25">
      <c r="B2" s="252" t="s">
        <v>163</v>
      </c>
      <c r="C2" s="253"/>
      <c r="D2" s="253"/>
      <c r="E2" s="254"/>
      <c r="G2" s="256" t="s">
        <v>139</v>
      </c>
      <c r="H2" s="256"/>
    </row>
    <row r="3" spans="2:8" ht="26.55" customHeight="1" x14ac:dyDescent="0.25">
      <c r="B3" s="161"/>
      <c r="C3" s="224" t="s">
        <v>143</v>
      </c>
      <c r="D3" s="224" t="s">
        <v>144</v>
      </c>
      <c r="E3" s="224" t="s">
        <v>145</v>
      </c>
    </row>
    <row r="4" spans="2:8" ht="26.55" customHeight="1" x14ac:dyDescent="0.25">
      <c r="B4" s="162" t="s">
        <v>164</v>
      </c>
      <c r="C4" s="163"/>
      <c r="D4" s="163"/>
      <c r="E4" s="163"/>
    </row>
    <row r="5" spans="2:8" ht="26.55" customHeight="1" x14ac:dyDescent="0.25">
      <c r="B5" s="164" t="s">
        <v>165</v>
      </c>
      <c r="C5" s="165">
        <f>C6+C7</f>
        <v>0</v>
      </c>
      <c r="D5" s="165">
        <f>D6+D7</f>
        <v>0</v>
      </c>
      <c r="E5" s="165">
        <f>E6+E7</f>
        <v>0</v>
      </c>
    </row>
    <row r="6" spans="2:8" ht="26.55" customHeight="1" x14ac:dyDescent="0.25">
      <c r="B6" s="166" t="s">
        <v>166</v>
      </c>
      <c r="C6" s="165"/>
      <c r="D6" s="165"/>
      <c r="E6" s="165"/>
    </row>
    <row r="7" spans="2:8" ht="26.55" customHeight="1" x14ac:dyDescent="0.25">
      <c r="B7" s="166" t="s">
        <v>167</v>
      </c>
      <c r="C7" s="165"/>
      <c r="D7" s="165"/>
      <c r="E7" s="165"/>
    </row>
    <row r="8" spans="2:8" ht="26.55" customHeight="1" x14ac:dyDescent="0.25">
      <c r="B8" s="164" t="s">
        <v>168</v>
      </c>
      <c r="C8" s="167">
        <f>C4-C5</f>
        <v>0</v>
      </c>
      <c r="D8" s="167">
        <f>D4-D5</f>
        <v>0</v>
      </c>
      <c r="E8" s="167">
        <f>E4-E5</f>
        <v>0</v>
      </c>
    </row>
    <row r="9" spans="2:8" ht="36" customHeight="1" x14ac:dyDescent="0.25">
      <c r="B9" s="168" t="s">
        <v>169</v>
      </c>
      <c r="C9" s="167">
        <f>C4-C6</f>
        <v>0</v>
      </c>
      <c r="D9" s="167">
        <f>D4-D6</f>
        <v>0</v>
      </c>
      <c r="E9" s="167">
        <f>E4-E6</f>
        <v>0</v>
      </c>
    </row>
    <row r="10" spans="2:8" ht="26.55" customHeight="1" x14ac:dyDescent="0.25">
      <c r="B10" s="168" t="s">
        <v>170</v>
      </c>
      <c r="C10" s="169"/>
      <c r="D10" s="169"/>
      <c r="E10" s="169"/>
    </row>
    <row r="11" spans="2:8" ht="40.950000000000003" customHeight="1" x14ac:dyDescent="0.25">
      <c r="B11" s="170" t="s">
        <v>171</v>
      </c>
      <c r="C11" s="171"/>
      <c r="D11" s="171"/>
      <c r="E11" s="171"/>
    </row>
    <row r="12" spans="2:8" ht="18.45" customHeight="1" x14ac:dyDescent="0.25"/>
    <row r="13" spans="2:8" ht="27.45" customHeight="1" x14ac:dyDescent="0.25">
      <c r="B13" s="255" t="s">
        <v>172</v>
      </c>
      <c r="C13" s="255"/>
      <c r="D13" s="255"/>
      <c r="E13" s="255"/>
    </row>
  </sheetData>
  <mergeCells count="3">
    <mergeCell ref="B2:E2"/>
    <mergeCell ref="B13:E13"/>
    <mergeCell ref="G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topLeftCell="A19" workbookViewId="0">
      <selection activeCell="H38" sqref="H38"/>
    </sheetView>
  </sheetViews>
  <sheetFormatPr baseColWidth="10" defaultColWidth="15.21875" defaultRowHeight="15" customHeight="1" x14ac:dyDescent="0.3"/>
  <cols>
    <col min="1" max="1" width="3.5546875" style="61" customWidth="1"/>
    <col min="2" max="2" width="38.44140625" style="61" bestFit="1" customWidth="1"/>
    <col min="3" max="5" width="10.21875" style="61" customWidth="1"/>
    <col min="6" max="6" width="8.77734375" style="61" customWidth="1"/>
    <col min="7" max="16" width="11.44140625" style="61" customWidth="1"/>
    <col min="17" max="16384" width="15.21875" style="61"/>
  </cols>
  <sheetData>
    <row r="1" spans="1:7" ht="33.75" customHeight="1" x14ac:dyDescent="0.3">
      <c r="A1" s="72"/>
      <c r="B1" s="73" t="s">
        <v>130</v>
      </c>
      <c r="C1" s="74" t="s">
        <v>0</v>
      </c>
      <c r="D1" s="74" t="s">
        <v>1</v>
      </c>
      <c r="E1" s="74" t="s">
        <v>2</v>
      </c>
      <c r="F1" s="75" t="s">
        <v>54</v>
      </c>
      <c r="G1" s="76"/>
    </row>
    <row r="2" spans="1:7" ht="23.25" customHeight="1" x14ac:dyDescent="0.3">
      <c r="A2" s="77"/>
      <c r="B2" s="78" t="s">
        <v>58</v>
      </c>
      <c r="C2" s="79" t="e">
        <f>#REF!</f>
        <v>#REF!</v>
      </c>
      <c r="D2" s="79" t="e">
        <f>#REF!</f>
        <v>#REF!</v>
      </c>
      <c r="E2" s="79" t="e">
        <f>#REF!</f>
        <v>#REF!</v>
      </c>
      <c r="F2" s="80" t="e">
        <f>(C2-E2)/E2</f>
        <v>#REF!</v>
      </c>
      <c r="G2" s="12"/>
    </row>
    <row r="3" spans="1:7" ht="18" customHeight="1" x14ac:dyDescent="0.3">
      <c r="A3" s="81" t="s">
        <v>57</v>
      </c>
      <c r="B3" s="82" t="s">
        <v>90</v>
      </c>
      <c r="C3" s="83" t="e">
        <f>'Compte Résultat'!#REF!</f>
        <v>#REF!</v>
      </c>
      <c r="D3" s="83" t="e">
        <f>'Compte Résultat'!#REF!</f>
        <v>#REF!</v>
      </c>
      <c r="E3" s="83" t="e">
        <f>'Compte Résultat'!#REF!</f>
        <v>#REF!</v>
      </c>
      <c r="F3" s="84"/>
      <c r="G3" s="15"/>
    </row>
    <row r="4" spans="1:7" ht="18" customHeight="1" x14ac:dyDescent="0.3">
      <c r="A4" s="81" t="s">
        <v>55</v>
      </c>
      <c r="B4" s="82" t="s">
        <v>83</v>
      </c>
      <c r="C4" s="83" t="e">
        <f>'Compte Résultat'!#REF!</f>
        <v>#REF!</v>
      </c>
      <c r="D4" s="83" t="e">
        <f>'Compte Résultat'!#REF!</f>
        <v>#REF!</v>
      </c>
      <c r="E4" s="83" t="e">
        <f>'Compte Résultat'!#REF!</f>
        <v>#REF!</v>
      </c>
      <c r="F4" s="84"/>
      <c r="G4" s="15"/>
    </row>
    <row r="5" spans="1:7" ht="18" customHeight="1" x14ac:dyDescent="0.3">
      <c r="A5" s="81" t="s">
        <v>57</v>
      </c>
      <c r="B5" s="82" t="s">
        <v>84</v>
      </c>
      <c r="C5" s="83" t="e">
        <f>'Compte Résultat'!#REF!+'Compte Résultat'!#REF!+'Compte Résultat'!#REF!+'Compte Résultat'!#REF!+'Compte Résultat'!#REF!</f>
        <v>#REF!</v>
      </c>
      <c r="D5" s="83" t="e">
        <f>'Compte Résultat'!#REF!+'Compte Résultat'!#REF!+'Compte Résultat'!#REF!+'Compte Résultat'!#REF!+'Compte Résultat'!#REF!</f>
        <v>#REF!</v>
      </c>
      <c r="E5" s="83" t="e">
        <f>'Compte Résultat'!#REF!+'Compte Résultat'!#REF!+'Compte Résultat'!#REF!+'Compte Résultat'!#REF!+'Compte Résultat'!#REF!</f>
        <v>#REF!</v>
      </c>
      <c r="F5" s="84"/>
      <c r="G5" s="15"/>
    </row>
    <row r="6" spans="1:7" ht="18" customHeight="1" x14ac:dyDescent="0.3">
      <c r="A6" s="81" t="s">
        <v>85</v>
      </c>
      <c r="B6" s="82" t="s">
        <v>86</v>
      </c>
      <c r="C6" s="83" t="e">
        <f>'Compte Résultat'!#REF!+'Compte Résultat'!#REF!+'Compte Résultat'!#REF!</f>
        <v>#REF!</v>
      </c>
      <c r="D6" s="83" t="e">
        <f>'Compte Résultat'!#REF!+'Compte Résultat'!#REF!+'Compte Résultat'!#REF!</f>
        <v>#REF!</v>
      </c>
      <c r="E6" s="83" t="e">
        <f>'Compte Résultat'!#REF!+'Compte Résultat'!#REF!+'Compte Résultat'!#REF!</f>
        <v>#REF!</v>
      </c>
      <c r="F6" s="84"/>
      <c r="G6" s="15"/>
    </row>
    <row r="7" spans="1:7" ht="18" customHeight="1" x14ac:dyDescent="0.3">
      <c r="A7" s="81" t="s">
        <v>57</v>
      </c>
      <c r="B7" s="82" t="s">
        <v>87</v>
      </c>
      <c r="C7" s="83" t="e">
        <f>'Compte Résultat'!#REF!</f>
        <v>#REF!</v>
      </c>
      <c r="D7" s="83" t="e">
        <f>'Compte Résultat'!#REF!</f>
        <v>#REF!</v>
      </c>
      <c r="E7" s="83" t="e">
        <f>'Compte Résultat'!#REF!</f>
        <v>#REF!</v>
      </c>
      <c r="F7" s="84"/>
      <c r="G7" s="15"/>
    </row>
    <row r="8" spans="1:7" ht="18" customHeight="1" x14ac:dyDescent="0.3">
      <c r="A8" s="81" t="s">
        <v>55</v>
      </c>
      <c r="B8" s="82" t="s">
        <v>88</v>
      </c>
      <c r="C8" s="83" t="e">
        <f>'Compte Résultat'!#REF!</f>
        <v>#REF!</v>
      </c>
      <c r="D8" s="83" t="e">
        <f>'Compte Résultat'!#REF!</f>
        <v>#REF!</v>
      </c>
      <c r="E8" s="83" t="e">
        <f>'Compte Résultat'!#REF!</f>
        <v>#REF!</v>
      </c>
      <c r="F8" s="83" t="e">
        <f>'Compte Résultat'!#REF!</f>
        <v>#REF!</v>
      </c>
      <c r="G8" s="15"/>
    </row>
    <row r="9" spans="1:7" ht="18" customHeight="1" x14ac:dyDescent="0.3">
      <c r="A9" s="81" t="s">
        <v>57</v>
      </c>
      <c r="B9" s="82" t="s">
        <v>89</v>
      </c>
      <c r="C9" s="83"/>
      <c r="D9" s="83"/>
      <c r="E9" s="83"/>
      <c r="F9" s="84"/>
      <c r="G9" s="15"/>
    </row>
    <row r="10" spans="1:7" ht="18" customHeight="1" x14ac:dyDescent="0.3">
      <c r="A10" s="81" t="s">
        <v>55</v>
      </c>
      <c r="B10" s="82" t="s">
        <v>20</v>
      </c>
      <c r="C10" s="83" t="e">
        <f>'Compte Résultat'!#REF!</f>
        <v>#REF!</v>
      </c>
      <c r="D10" s="83" t="e">
        <f>'Compte Résultat'!#REF!</f>
        <v>#REF!</v>
      </c>
      <c r="E10" s="83" t="e">
        <f>'Compte Résultat'!#REF!</f>
        <v>#REF!</v>
      </c>
      <c r="F10" s="84"/>
      <c r="G10" s="15"/>
    </row>
    <row r="11" spans="1:7" ht="18" customHeight="1" x14ac:dyDescent="0.3">
      <c r="A11" s="81" t="s">
        <v>55</v>
      </c>
      <c r="B11" s="82" t="s">
        <v>59</v>
      </c>
      <c r="C11" s="83">
        <f>'Compte Résultat'!D19</f>
        <v>0</v>
      </c>
      <c r="D11" s="83" t="e">
        <f>'Compte Résultat'!#REF!</f>
        <v>#REF!</v>
      </c>
      <c r="E11" s="83" t="e">
        <f>'Compte Résultat'!#REF!</f>
        <v>#REF!</v>
      </c>
      <c r="F11" s="84"/>
      <c r="G11" s="15"/>
    </row>
    <row r="12" spans="1:7" ht="20.25" customHeight="1" x14ac:dyDescent="0.3">
      <c r="A12" s="85" t="s">
        <v>56</v>
      </c>
      <c r="B12" s="86" t="s">
        <v>91</v>
      </c>
      <c r="C12" s="87" t="e">
        <f>C2+C3-C4+C5-C6+C7-C8+C9-C10-C11</f>
        <v>#REF!</v>
      </c>
      <c r="D12" s="87" t="e">
        <f>D2+D3-D4+D5-D6+D7-D8+D9-D10-D11</f>
        <v>#REF!</v>
      </c>
      <c r="E12" s="87" t="e">
        <f>E2+E3-E4+E5-E6+E7-E8+E9-E10-E11</f>
        <v>#REF!</v>
      </c>
      <c r="F12" s="88" t="e">
        <f>(C12-E12)/E12</f>
        <v>#REF!</v>
      </c>
      <c r="G12" s="12"/>
    </row>
    <row r="13" spans="1:7" ht="29.25" customHeight="1" x14ac:dyDescent="0.3">
      <c r="A13" s="15"/>
      <c r="B13" s="15"/>
      <c r="C13" s="26"/>
      <c r="D13" s="26"/>
      <c r="E13" s="26"/>
      <c r="F13" s="60"/>
      <c r="G13" s="15"/>
    </row>
    <row r="14" spans="1:7" ht="33.75" customHeight="1" x14ac:dyDescent="0.3">
      <c r="A14" s="72"/>
      <c r="B14" s="73" t="s">
        <v>130</v>
      </c>
      <c r="C14" s="74" t="s">
        <v>0</v>
      </c>
      <c r="D14" s="74" t="s">
        <v>1</v>
      </c>
      <c r="E14" s="74" t="s">
        <v>2</v>
      </c>
      <c r="F14" s="75" t="s">
        <v>54</v>
      </c>
      <c r="G14" s="76"/>
    </row>
    <row r="15" spans="1:7" ht="23.25" customHeight="1" x14ac:dyDescent="0.3">
      <c r="A15" s="77"/>
      <c r="B15" s="78" t="s">
        <v>60</v>
      </c>
      <c r="C15" s="79">
        <f>'Compte Résultat'!D20</f>
        <v>0</v>
      </c>
      <c r="D15" s="79" t="e">
        <f>'Compte Résultat'!#REF!</f>
        <v>#REF!</v>
      </c>
      <c r="E15" s="79" t="e">
        <f>'Compte Résultat'!#REF!</f>
        <v>#REF!</v>
      </c>
      <c r="F15" s="80" t="e">
        <f>(C15-E15)/E15</f>
        <v>#REF!</v>
      </c>
      <c r="G15" s="12"/>
    </row>
    <row r="16" spans="1:7" ht="18" customHeight="1" x14ac:dyDescent="0.3">
      <c r="A16" s="81" t="s">
        <v>57</v>
      </c>
      <c r="B16" s="82" t="s">
        <v>92</v>
      </c>
      <c r="C16" s="83" t="e">
        <f>'Compte Résultat'!#REF!+'Compte Résultat'!#REF!+'Compte Résultat'!#REF!+'Compte Résultat'!#REF!</f>
        <v>#REF!</v>
      </c>
      <c r="D16" s="83" t="e">
        <f>'Compte Résultat'!#REF!+'Compte Résultat'!#REF!+'Compte Résultat'!#REF!+'Compte Résultat'!#REF!</f>
        <v>#REF!</v>
      </c>
      <c r="E16" s="83" t="e">
        <f>'Compte Résultat'!#REF!+'Compte Résultat'!#REF!+'Compte Résultat'!#REF!+'Compte Résultat'!#REF!</f>
        <v>#REF!</v>
      </c>
      <c r="F16" s="84"/>
      <c r="G16" s="15"/>
    </row>
    <row r="17" spans="1:7" ht="18" customHeight="1" x14ac:dyDescent="0.3">
      <c r="A17" s="81" t="s">
        <v>57</v>
      </c>
      <c r="B17" s="82" t="s">
        <v>93</v>
      </c>
      <c r="C17" s="83" t="e">
        <f>'Compte Résultat'!#REF!</f>
        <v>#REF!</v>
      </c>
      <c r="D17" s="83" t="e">
        <f>'Compte Résultat'!#REF!</f>
        <v>#REF!</v>
      </c>
      <c r="E17" s="83" t="e">
        <f>'Compte Résultat'!#REF!</f>
        <v>#REF!</v>
      </c>
      <c r="F17" s="84"/>
      <c r="G17" s="15"/>
    </row>
    <row r="18" spans="1:7" ht="18" customHeight="1" x14ac:dyDescent="0.3">
      <c r="A18" s="81" t="s">
        <v>57</v>
      </c>
      <c r="B18" s="82" t="s">
        <v>94</v>
      </c>
      <c r="C18" s="83" t="e">
        <f>'Compte Résultat'!#REF!</f>
        <v>#REF!</v>
      </c>
      <c r="D18" s="83" t="e">
        <f>'Compte Résultat'!#REF!</f>
        <v>#REF!</v>
      </c>
      <c r="E18" s="83" t="e">
        <f>'Compte Résultat'!#REF!</f>
        <v>#REF!</v>
      </c>
      <c r="F18" s="84"/>
      <c r="G18" s="15"/>
    </row>
    <row r="19" spans="1:7" ht="18" customHeight="1" x14ac:dyDescent="0.3">
      <c r="A19" s="81" t="s">
        <v>85</v>
      </c>
      <c r="B19" s="82" t="s">
        <v>95</v>
      </c>
      <c r="C19" s="83" t="e">
        <f>'Compte Résultat'!#REF!</f>
        <v>#REF!</v>
      </c>
      <c r="D19" s="83" t="e">
        <f>'Compte Résultat'!#REF!</f>
        <v>#REF!</v>
      </c>
      <c r="E19" s="83" t="e">
        <f>'Compte Résultat'!#REF!</f>
        <v>#REF!</v>
      </c>
      <c r="F19" s="84"/>
      <c r="G19" s="15"/>
    </row>
    <row r="20" spans="1:7" ht="18" customHeight="1" x14ac:dyDescent="0.3">
      <c r="A20" s="81" t="s">
        <v>85</v>
      </c>
      <c r="B20" s="82" t="s">
        <v>96</v>
      </c>
      <c r="C20" s="83" t="e">
        <f>'Compte Résultat'!#REF!</f>
        <v>#REF!</v>
      </c>
      <c r="D20" s="83" t="e">
        <f>'Compte Résultat'!#REF!</f>
        <v>#REF!</v>
      </c>
      <c r="E20" s="83" t="e">
        <f>'Compte Résultat'!#REF!</f>
        <v>#REF!</v>
      </c>
      <c r="F20" s="84"/>
      <c r="G20" s="15"/>
    </row>
    <row r="21" spans="1:7" ht="18" customHeight="1" x14ac:dyDescent="0.3">
      <c r="A21" s="81" t="s">
        <v>85</v>
      </c>
      <c r="B21" s="82" t="s">
        <v>97</v>
      </c>
      <c r="C21" s="83" t="e">
        <f>'Compte Résultat'!#REF!</f>
        <v>#REF!</v>
      </c>
      <c r="D21" s="83" t="e">
        <f>'Compte Résultat'!#REF!</f>
        <v>#REF!</v>
      </c>
      <c r="E21" s="83" t="e">
        <f>'Compte Résultat'!#REF!</f>
        <v>#REF!</v>
      </c>
      <c r="F21" s="84"/>
      <c r="G21" s="15"/>
    </row>
    <row r="22" spans="1:7" ht="18" customHeight="1" x14ac:dyDescent="0.3">
      <c r="A22" s="81" t="s">
        <v>57</v>
      </c>
      <c r="B22" s="82" t="s">
        <v>62</v>
      </c>
      <c r="C22" s="83" t="e">
        <f>'Compte Résultat'!#REF!</f>
        <v>#REF!</v>
      </c>
      <c r="D22" s="83" t="e">
        <f>'Compte Résultat'!#REF!</f>
        <v>#REF!</v>
      </c>
      <c r="E22" s="83" t="e">
        <f>'Compte Résultat'!#REF!</f>
        <v>#REF!</v>
      </c>
      <c r="F22" s="84"/>
      <c r="G22" s="15"/>
    </row>
    <row r="23" spans="1:7" ht="18" customHeight="1" x14ac:dyDescent="0.3">
      <c r="A23" s="81" t="s">
        <v>55</v>
      </c>
      <c r="B23" s="82" t="s">
        <v>61</v>
      </c>
      <c r="C23" s="83" t="e">
        <f>'Compte Résultat'!#REF!</f>
        <v>#REF!</v>
      </c>
      <c r="D23" s="83" t="e">
        <f>'Compte Résultat'!#REF!</f>
        <v>#REF!</v>
      </c>
      <c r="E23" s="83" t="e">
        <f>'Compte Résultat'!#REF!</f>
        <v>#REF!</v>
      </c>
      <c r="F23" s="84"/>
      <c r="G23" s="15"/>
    </row>
    <row r="24" spans="1:7" ht="18" customHeight="1" x14ac:dyDescent="0.3">
      <c r="A24" s="81" t="s">
        <v>55</v>
      </c>
      <c r="B24" s="82" t="s">
        <v>98</v>
      </c>
      <c r="C24" s="83"/>
      <c r="D24" s="83"/>
      <c r="E24" s="83"/>
      <c r="F24" s="84"/>
      <c r="G24" s="15"/>
    </row>
    <row r="25" spans="1:7" ht="20.25" customHeight="1" x14ac:dyDescent="0.3">
      <c r="A25" s="85" t="s">
        <v>56</v>
      </c>
      <c r="B25" s="86" t="s">
        <v>91</v>
      </c>
      <c r="C25" s="87" t="e">
        <f t="shared" ref="C25:E25" si="0">C15+C16+C17+C18-C19-C20-C21+C22-C23-C24</f>
        <v>#REF!</v>
      </c>
      <c r="D25" s="87" t="e">
        <f t="shared" si="0"/>
        <v>#REF!</v>
      </c>
      <c r="E25" s="87" t="e">
        <f t="shared" si="0"/>
        <v>#REF!</v>
      </c>
      <c r="F25" s="88" t="e">
        <f>(C25-E25)/E25</f>
        <v>#REF!</v>
      </c>
      <c r="G25" s="12"/>
    </row>
    <row r="26" spans="1:7" ht="13.5" customHeight="1" x14ac:dyDescent="0.3">
      <c r="A26" s="15"/>
      <c r="B26" s="15"/>
      <c r="C26" s="26"/>
      <c r="D26" s="26"/>
      <c r="E26" s="26"/>
      <c r="F26" s="60"/>
      <c r="G26" s="15"/>
    </row>
    <row r="27" spans="1:7" ht="13.5" customHeight="1" x14ac:dyDescent="0.3">
      <c r="A27" s="15"/>
      <c r="B27" s="15"/>
      <c r="C27" s="89" t="str">
        <f>E14</f>
        <v>N - 2</v>
      </c>
      <c r="D27" s="89" t="str">
        <f>D14</f>
        <v xml:space="preserve"> N - 1</v>
      </c>
      <c r="E27" s="89" t="str">
        <f>C14</f>
        <v xml:space="preserve"> N</v>
      </c>
      <c r="F27" s="60"/>
      <c r="G27" s="15"/>
    </row>
    <row r="28" spans="1:7" ht="13.5" customHeight="1" x14ac:dyDescent="0.3">
      <c r="A28" s="15"/>
      <c r="B28" s="15" t="s">
        <v>91</v>
      </c>
      <c r="C28" s="26" t="e">
        <f>E25</f>
        <v>#REF!</v>
      </c>
      <c r="D28" s="26" t="e">
        <f>D25</f>
        <v>#REF!</v>
      </c>
      <c r="E28" s="26" t="e">
        <f>C25</f>
        <v>#REF!</v>
      </c>
      <c r="F28" s="60"/>
      <c r="G28" s="15"/>
    </row>
    <row r="29" spans="1:7" ht="13.5" customHeight="1" x14ac:dyDescent="0.3">
      <c r="A29" s="15"/>
      <c r="B29" s="15"/>
      <c r="C29" s="26"/>
      <c r="D29" s="26"/>
      <c r="E29" s="26"/>
      <c r="F29" s="60"/>
      <c r="G29" s="15"/>
    </row>
    <row r="30" spans="1:7" ht="13.8" x14ac:dyDescent="0.3"/>
    <row r="31" spans="1:7" ht="13.8" x14ac:dyDescent="0.3"/>
    <row r="32" spans="1:7" ht="13.8" x14ac:dyDescent="0.3"/>
    <row r="33" ht="13.8" x14ac:dyDescent="0.3"/>
    <row r="34" ht="13.8" x14ac:dyDescent="0.3"/>
    <row r="35" ht="13.8" x14ac:dyDescent="0.3"/>
    <row r="36" ht="13.8" x14ac:dyDescent="0.3"/>
    <row r="37" ht="13.8" x14ac:dyDescent="0.3"/>
    <row r="38" ht="13.8" x14ac:dyDescent="0.3"/>
    <row r="39" ht="13.8" x14ac:dyDescent="0.3"/>
    <row r="40" ht="13.8" x14ac:dyDescent="0.3"/>
    <row r="41" ht="13.8" x14ac:dyDescent="0.3"/>
    <row r="42" ht="13.8" x14ac:dyDescent="0.3"/>
    <row r="43" ht="13.8" x14ac:dyDescent="0.3"/>
    <row r="44" ht="13.8" x14ac:dyDescent="0.3"/>
    <row r="45" ht="13.8" x14ac:dyDescent="0.3"/>
    <row r="46" ht="13.8" x14ac:dyDescent="0.3"/>
    <row r="47" ht="13.8" x14ac:dyDescent="0.3"/>
    <row r="48" ht="13.8" x14ac:dyDescent="0.3"/>
    <row r="49" ht="13.8" x14ac:dyDescent="0.3"/>
    <row r="50" ht="13.8" x14ac:dyDescent="0.3"/>
    <row r="51" ht="13.8" x14ac:dyDescent="0.3"/>
    <row r="52" ht="13.8" x14ac:dyDescent="0.3"/>
    <row r="53" ht="13.8" x14ac:dyDescent="0.3"/>
    <row r="54" ht="13.8" x14ac:dyDescent="0.3"/>
    <row r="55" ht="13.8" x14ac:dyDescent="0.3"/>
    <row r="56" ht="13.8" x14ac:dyDescent="0.3"/>
    <row r="57" ht="13.8" x14ac:dyDescent="0.3"/>
    <row r="58" ht="13.8" x14ac:dyDescent="0.3"/>
    <row r="59" ht="13.8" x14ac:dyDescent="0.3"/>
    <row r="60" ht="13.8" x14ac:dyDescent="0.3"/>
    <row r="61" ht="13.8" x14ac:dyDescent="0.3"/>
    <row r="62" ht="13.8" x14ac:dyDescent="0.3"/>
    <row r="63" ht="13.8" x14ac:dyDescent="0.3"/>
    <row r="64" ht="13.8" x14ac:dyDescent="0.3"/>
    <row r="65" ht="13.8" x14ac:dyDescent="0.3"/>
    <row r="66" ht="13.8" x14ac:dyDescent="0.3"/>
    <row r="67" ht="13.8" x14ac:dyDescent="0.3"/>
    <row r="68" ht="13.8" x14ac:dyDescent="0.3"/>
    <row r="69" ht="13.8" x14ac:dyDescent="0.3"/>
    <row r="70" ht="13.8" x14ac:dyDescent="0.3"/>
    <row r="71" ht="13.8" x14ac:dyDescent="0.3"/>
    <row r="72" ht="13.8" x14ac:dyDescent="0.3"/>
    <row r="73" ht="13.8" x14ac:dyDescent="0.3"/>
    <row r="74" ht="13.8" x14ac:dyDescent="0.3"/>
    <row r="75" ht="13.8" x14ac:dyDescent="0.3"/>
    <row r="76" ht="13.8" x14ac:dyDescent="0.3"/>
    <row r="77" ht="13.8" x14ac:dyDescent="0.3"/>
    <row r="78" ht="13.8" x14ac:dyDescent="0.3"/>
    <row r="79" ht="13.8" x14ac:dyDescent="0.3"/>
    <row r="80" ht="13.8" x14ac:dyDescent="0.3"/>
    <row r="81" ht="13.8" x14ac:dyDescent="0.3"/>
    <row r="82" ht="13.8" x14ac:dyDescent="0.3"/>
    <row r="83" ht="13.8" x14ac:dyDescent="0.3"/>
    <row r="84" ht="13.8" x14ac:dyDescent="0.3"/>
    <row r="85" ht="13.8" x14ac:dyDescent="0.3"/>
    <row r="86" ht="13.8" x14ac:dyDescent="0.3"/>
    <row r="87" ht="13.8" x14ac:dyDescent="0.3"/>
    <row r="88" ht="13.8" x14ac:dyDescent="0.3"/>
    <row r="89" ht="13.8" x14ac:dyDescent="0.3"/>
    <row r="90" ht="13.8" x14ac:dyDescent="0.3"/>
    <row r="91" ht="13.8" x14ac:dyDescent="0.3"/>
    <row r="92" ht="13.8" x14ac:dyDescent="0.3"/>
    <row r="93" ht="13.8" x14ac:dyDescent="0.3"/>
    <row r="94" ht="13.8" x14ac:dyDescent="0.3"/>
    <row r="95" ht="13.8" x14ac:dyDescent="0.3"/>
    <row r="96" ht="13.8" x14ac:dyDescent="0.3"/>
    <row r="97" ht="13.8" x14ac:dyDescent="0.3"/>
    <row r="98" ht="13.8" x14ac:dyDescent="0.3"/>
    <row r="99" ht="13.8" x14ac:dyDescent="0.3"/>
    <row r="100" ht="13.8" x14ac:dyDescent="0.3"/>
    <row r="101" ht="13.8" x14ac:dyDescent="0.3"/>
    <row r="102" ht="13.8" x14ac:dyDescent="0.3"/>
    <row r="103" ht="13.8" x14ac:dyDescent="0.3"/>
    <row r="104" ht="13.8" x14ac:dyDescent="0.3"/>
    <row r="105" ht="13.8" x14ac:dyDescent="0.3"/>
    <row r="106" ht="13.8" x14ac:dyDescent="0.3"/>
    <row r="107" ht="13.8" x14ac:dyDescent="0.3"/>
    <row r="108" ht="13.8" x14ac:dyDescent="0.3"/>
    <row r="109" ht="13.8" x14ac:dyDescent="0.3"/>
    <row r="110" ht="13.8" x14ac:dyDescent="0.3"/>
    <row r="111" ht="13.8" x14ac:dyDescent="0.3"/>
    <row r="112" ht="13.8" x14ac:dyDescent="0.3"/>
    <row r="113" ht="13.8" x14ac:dyDescent="0.3"/>
    <row r="114" ht="13.8" x14ac:dyDescent="0.3"/>
    <row r="115" ht="13.8" x14ac:dyDescent="0.3"/>
    <row r="116" ht="13.8" x14ac:dyDescent="0.3"/>
    <row r="117" ht="13.8" x14ac:dyDescent="0.3"/>
    <row r="118" ht="13.8" x14ac:dyDescent="0.3"/>
    <row r="119" ht="13.8" x14ac:dyDescent="0.3"/>
    <row r="120" ht="13.8" x14ac:dyDescent="0.3"/>
    <row r="121" ht="13.8" x14ac:dyDescent="0.3"/>
    <row r="122" ht="13.8" x14ac:dyDescent="0.3"/>
    <row r="123" ht="13.8" x14ac:dyDescent="0.3"/>
    <row r="124" ht="13.8" x14ac:dyDescent="0.3"/>
    <row r="125" ht="13.8" x14ac:dyDescent="0.3"/>
    <row r="126" ht="13.8" x14ac:dyDescent="0.3"/>
    <row r="127" ht="13.8" x14ac:dyDescent="0.3"/>
    <row r="128" ht="13.8" x14ac:dyDescent="0.3"/>
    <row r="129" ht="13.8" x14ac:dyDescent="0.3"/>
    <row r="130" ht="13.8" x14ac:dyDescent="0.3"/>
    <row r="131" ht="13.8" x14ac:dyDescent="0.3"/>
    <row r="132" ht="13.8" x14ac:dyDescent="0.3"/>
    <row r="133" ht="13.8" x14ac:dyDescent="0.3"/>
    <row r="134" ht="13.8" x14ac:dyDescent="0.3"/>
    <row r="135" ht="13.8" x14ac:dyDescent="0.3"/>
    <row r="136" ht="13.8" x14ac:dyDescent="0.3"/>
    <row r="137" ht="13.8" x14ac:dyDescent="0.3"/>
    <row r="138" ht="13.8" x14ac:dyDescent="0.3"/>
    <row r="139" ht="13.8" x14ac:dyDescent="0.3"/>
    <row r="140" ht="13.8" x14ac:dyDescent="0.3"/>
    <row r="141" ht="13.8" x14ac:dyDescent="0.3"/>
    <row r="142" ht="13.8" x14ac:dyDescent="0.3"/>
    <row r="143" ht="13.8" x14ac:dyDescent="0.3"/>
    <row r="144" ht="13.8" x14ac:dyDescent="0.3"/>
    <row r="145" ht="13.8" x14ac:dyDescent="0.3"/>
    <row r="146" ht="13.8" x14ac:dyDescent="0.3"/>
    <row r="147" ht="13.8" x14ac:dyDescent="0.3"/>
    <row r="148" ht="13.8" x14ac:dyDescent="0.3"/>
    <row r="149" ht="13.8" x14ac:dyDescent="0.3"/>
    <row r="150" ht="13.8" x14ac:dyDescent="0.3"/>
    <row r="151" ht="13.8" x14ac:dyDescent="0.3"/>
    <row r="152" ht="13.8" x14ac:dyDescent="0.3"/>
    <row r="153" ht="13.8" x14ac:dyDescent="0.3"/>
    <row r="154" ht="13.8" x14ac:dyDescent="0.3"/>
    <row r="155" ht="13.8" x14ac:dyDescent="0.3"/>
    <row r="156" ht="13.8" x14ac:dyDescent="0.3"/>
    <row r="157" ht="13.8" x14ac:dyDescent="0.3"/>
    <row r="158" ht="13.8" x14ac:dyDescent="0.3"/>
    <row r="159" ht="13.8" x14ac:dyDescent="0.3"/>
    <row r="160" ht="13.8" x14ac:dyDescent="0.3"/>
    <row r="161" ht="13.8" x14ac:dyDescent="0.3"/>
    <row r="162" ht="13.8" x14ac:dyDescent="0.3"/>
    <row r="163" ht="13.8" x14ac:dyDescent="0.3"/>
    <row r="164" ht="13.8" x14ac:dyDescent="0.3"/>
    <row r="165" ht="13.8" x14ac:dyDescent="0.3"/>
    <row r="166" ht="13.8" x14ac:dyDescent="0.3"/>
    <row r="167" ht="13.8" x14ac:dyDescent="0.3"/>
    <row r="168" ht="13.8" x14ac:dyDescent="0.3"/>
    <row r="169" ht="13.8" x14ac:dyDescent="0.3"/>
    <row r="170" ht="13.8" x14ac:dyDescent="0.3"/>
    <row r="171" ht="13.8" x14ac:dyDescent="0.3"/>
    <row r="172" ht="13.8" x14ac:dyDescent="0.3"/>
    <row r="173" ht="13.8" x14ac:dyDescent="0.3"/>
    <row r="174" ht="13.8" x14ac:dyDescent="0.3"/>
    <row r="175" ht="13.8" x14ac:dyDescent="0.3"/>
    <row r="176" ht="13.8" x14ac:dyDescent="0.3"/>
    <row r="177" ht="13.8" x14ac:dyDescent="0.3"/>
    <row r="178" ht="13.8" x14ac:dyDescent="0.3"/>
    <row r="179" ht="13.8" x14ac:dyDescent="0.3"/>
    <row r="180" ht="13.8" x14ac:dyDescent="0.3"/>
    <row r="181" ht="13.8" x14ac:dyDescent="0.3"/>
    <row r="182" ht="13.8" x14ac:dyDescent="0.3"/>
    <row r="183" ht="13.8" x14ac:dyDescent="0.3"/>
    <row r="184" ht="13.8" x14ac:dyDescent="0.3"/>
    <row r="185" ht="13.8" x14ac:dyDescent="0.3"/>
    <row r="186" ht="13.8" x14ac:dyDescent="0.3"/>
    <row r="187" ht="13.8" x14ac:dyDescent="0.3"/>
    <row r="188" ht="13.8" x14ac:dyDescent="0.3"/>
    <row r="189" ht="13.8" x14ac:dyDescent="0.3"/>
    <row r="190" ht="13.8" x14ac:dyDescent="0.3"/>
    <row r="191" ht="13.8" x14ac:dyDescent="0.3"/>
    <row r="192" ht="13.8" x14ac:dyDescent="0.3"/>
    <row r="193" ht="13.8" x14ac:dyDescent="0.3"/>
    <row r="194" ht="13.8" x14ac:dyDescent="0.3"/>
    <row r="195" ht="13.8" x14ac:dyDescent="0.3"/>
    <row r="196" ht="13.8" x14ac:dyDescent="0.3"/>
    <row r="197" ht="13.8" x14ac:dyDescent="0.3"/>
    <row r="198" ht="13.8" x14ac:dyDescent="0.3"/>
    <row r="199" ht="13.8" x14ac:dyDescent="0.3"/>
    <row r="200" ht="13.8" x14ac:dyDescent="0.3"/>
    <row r="201" ht="13.8" x14ac:dyDescent="0.3"/>
    <row r="202" ht="13.8" x14ac:dyDescent="0.3"/>
    <row r="203" ht="13.8" x14ac:dyDescent="0.3"/>
    <row r="204" ht="13.8" x14ac:dyDescent="0.3"/>
    <row r="205" ht="13.8" x14ac:dyDescent="0.3"/>
    <row r="206" ht="13.8" x14ac:dyDescent="0.3"/>
    <row r="207" ht="13.8" x14ac:dyDescent="0.3"/>
    <row r="208" ht="13.8" x14ac:dyDescent="0.3"/>
    <row r="209" ht="13.8" x14ac:dyDescent="0.3"/>
    <row r="210" ht="13.8" x14ac:dyDescent="0.3"/>
    <row r="211" ht="13.8" x14ac:dyDescent="0.3"/>
    <row r="212" ht="13.8" x14ac:dyDescent="0.3"/>
    <row r="213" ht="13.8" x14ac:dyDescent="0.3"/>
    <row r="214" ht="13.8" x14ac:dyDescent="0.3"/>
    <row r="215" ht="13.8" x14ac:dyDescent="0.3"/>
    <row r="216" ht="13.8" x14ac:dyDescent="0.3"/>
    <row r="217" ht="13.8" x14ac:dyDescent="0.3"/>
    <row r="218" ht="13.8" x14ac:dyDescent="0.3"/>
    <row r="219" ht="13.8" x14ac:dyDescent="0.3"/>
    <row r="220" ht="13.8" x14ac:dyDescent="0.3"/>
    <row r="221" ht="13.8" x14ac:dyDescent="0.3"/>
    <row r="222" ht="13.8" x14ac:dyDescent="0.3"/>
    <row r="223" ht="13.8" x14ac:dyDescent="0.3"/>
    <row r="224" ht="13.8" x14ac:dyDescent="0.3"/>
    <row r="225" ht="13.8" x14ac:dyDescent="0.3"/>
    <row r="226" ht="13.8" x14ac:dyDescent="0.3"/>
    <row r="227" ht="13.8" x14ac:dyDescent="0.3"/>
    <row r="228" ht="13.8" x14ac:dyDescent="0.3"/>
    <row r="229" ht="13.8" x14ac:dyDescent="0.3"/>
    <row r="230" ht="13.8" x14ac:dyDescent="0.3"/>
    <row r="231" ht="13.8" x14ac:dyDescent="0.3"/>
    <row r="232" ht="13.8" x14ac:dyDescent="0.3"/>
    <row r="233" ht="13.8" x14ac:dyDescent="0.3"/>
    <row r="234" ht="13.8" x14ac:dyDescent="0.3"/>
    <row r="235" ht="13.8" x14ac:dyDescent="0.3"/>
    <row r="236" ht="13.8" x14ac:dyDescent="0.3"/>
    <row r="237" ht="13.8" x14ac:dyDescent="0.3"/>
    <row r="238" ht="13.8" x14ac:dyDescent="0.3"/>
    <row r="239" ht="13.8" x14ac:dyDescent="0.3"/>
    <row r="240" ht="13.8" x14ac:dyDescent="0.3"/>
    <row r="241" ht="13.8" x14ac:dyDescent="0.3"/>
    <row r="242" ht="13.8" x14ac:dyDescent="0.3"/>
    <row r="243" ht="13.8" x14ac:dyDescent="0.3"/>
    <row r="244" ht="13.8" x14ac:dyDescent="0.3"/>
    <row r="245" ht="13.8" x14ac:dyDescent="0.3"/>
    <row r="246" ht="13.8" x14ac:dyDescent="0.3"/>
    <row r="247" ht="13.8" x14ac:dyDescent="0.3"/>
    <row r="248" ht="13.8" x14ac:dyDescent="0.3"/>
    <row r="249" ht="13.8" x14ac:dyDescent="0.3"/>
    <row r="250" ht="13.8" x14ac:dyDescent="0.3"/>
    <row r="251" ht="13.8" x14ac:dyDescent="0.3"/>
    <row r="252" ht="13.8" x14ac:dyDescent="0.3"/>
    <row r="253" ht="13.8" x14ac:dyDescent="0.3"/>
    <row r="254" ht="13.8" x14ac:dyDescent="0.3"/>
    <row r="255" ht="13.8" x14ac:dyDescent="0.3"/>
    <row r="256" ht="13.8" x14ac:dyDescent="0.3"/>
    <row r="257" ht="13.8" x14ac:dyDescent="0.3"/>
    <row r="258" ht="13.8" x14ac:dyDescent="0.3"/>
    <row r="259" ht="13.8" x14ac:dyDescent="0.3"/>
    <row r="260" ht="13.8" x14ac:dyDescent="0.3"/>
    <row r="261" ht="13.8" x14ac:dyDescent="0.3"/>
    <row r="262" ht="13.8" x14ac:dyDescent="0.3"/>
    <row r="263" ht="13.8" x14ac:dyDescent="0.3"/>
    <row r="264" ht="13.8" x14ac:dyDescent="0.3"/>
    <row r="265" ht="13.8" x14ac:dyDescent="0.3"/>
    <row r="266" ht="13.8" x14ac:dyDescent="0.3"/>
    <row r="267" ht="13.8" x14ac:dyDescent="0.3"/>
    <row r="268" ht="13.8" x14ac:dyDescent="0.3"/>
    <row r="269" ht="13.8" x14ac:dyDescent="0.3"/>
    <row r="270" ht="13.8" x14ac:dyDescent="0.3"/>
    <row r="271" ht="13.8" x14ac:dyDescent="0.3"/>
    <row r="272" ht="13.8" x14ac:dyDescent="0.3"/>
    <row r="273" ht="13.8" x14ac:dyDescent="0.3"/>
    <row r="274" ht="13.8" x14ac:dyDescent="0.3"/>
    <row r="275" ht="13.8" x14ac:dyDescent="0.3"/>
    <row r="276" ht="13.8" x14ac:dyDescent="0.3"/>
    <row r="277" ht="13.8" x14ac:dyDescent="0.3"/>
    <row r="278" ht="13.8" x14ac:dyDescent="0.3"/>
    <row r="279" ht="13.8" x14ac:dyDescent="0.3"/>
    <row r="280" ht="13.8" x14ac:dyDescent="0.3"/>
    <row r="281" ht="13.8" x14ac:dyDescent="0.3"/>
    <row r="282" ht="13.8" x14ac:dyDescent="0.3"/>
    <row r="283" ht="13.8" x14ac:dyDescent="0.3"/>
    <row r="284" ht="13.8" x14ac:dyDescent="0.3"/>
    <row r="285" ht="13.8" x14ac:dyDescent="0.3"/>
    <row r="286" ht="13.8" x14ac:dyDescent="0.3"/>
    <row r="287" ht="13.8" x14ac:dyDescent="0.3"/>
    <row r="288" ht="13.8" x14ac:dyDescent="0.3"/>
    <row r="289" ht="13.8" x14ac:dyDescent="0.3"/>
    <row r="290" ht="13.8" x14ac:dyDescent="0.3"/>
    <row r="291" ht="13.8" x14ac:dyDescent="0.3"/>
    <row r="292" ht="13.8" x14ac:dyDescent="0.3"/>
    <row r="293" ht="13.8" x14ac:dyDescent="0.3"/>
    <row r="294" ht="13.8" x14ac:dyDescent="0.3"/>
    <row r="295" ht="13.8" x14ac:dyDescent="0.3"/>
    <row r="296" ht="13.8" x14ac:dyDescent="0.3"/>
    <row r="297" ht="13.8" x14ac:dyDescent="0.3"/>
    <row r="298" ht="13.8" x14ac:dyDescent="0.3"/>
    <row r="299" ht="13.8" x14ac:dyDescent="0.3"/>
    <row r="300" ht="13.8" x14ac:dyDescent="0.3"/>
    <row r="301" ht="13.8" x14ac:dyDescent="0.3"/>
    <row r="302" ht="13.8" x14ac:dyDescent="0.3"/>
    <row r="303" ht="13.8" x14ac:dyDescent="0.3"/>
    <row r="304" ht="13.8" x14ac:dyDescent="0.3"/>
    <row r="305" ht="13.8" x14ac:dyDescent="0.3"/>
    <row r="306" ht="13.8" x14ac:dyDescent="0.3"/>
    <row r="307" ht="13.8" x14ac:dyDescent="0.3"/>
    <row r="308" ht="13.8" x14ac:dyDescent="0.3"/>
    <row r="309" ht="13.8" x14ac:dyDescent="0.3"/>
    <row r="310" ht="13.8" x14ac:dyDescent="0.3"/>
    <row r="311" ht="13.8" x14ac:dyDescent="0.3"/>
    <row r="312" ht="13.8" x14ac:dyDescent="0.3"/>
    <row r="313" ht="13.8" x14ac:dyDescent="0.3"/>
    <row r="314" ht="13.8" x14ac:dyDescent="0.3"/>
    <row r="315" ht="13.8" x14ac:dyDescent="0.3"/>
    <row r="316" ht="13.8" x14ac:dyDescent="0.3"/>
    <row r="317" ht="13.8" x14ac:dyDescent="0.3"/>
    <row r="318" ht="13.8" x14ac:dyDescent="0.3"/>
    <row r="319" ht="13.8" x14ac:dyDescent="0.3"/>
    <row r="320" ht="13.8" x14ac:dyDescent="0.3"/>
    <row r="321" ht="13.8" x14ac:dyDescent="0.3"/>
    <row r="322" ht="13.8" x14ac:dyDescent="0.3"/>
    <row r="323" ht="13.8" x14ac:dyDescent="0.3"/>
    <row r="324" ht="13.8" x14ac:dyDescent="0.3"/>
    <row r="325" ht="13.8" x14ac:dyDescent="0.3"/>
    <row r="326" ht="13.8" x14ac:dyDescent="0.3"/>
    <row r="327" ht="13.8" x14ac:dyDescent="0.3"/>
    <row r="328" ht="13.8" x14ac:dyDescent="0.3"/>
    <row r="329" ht="13.8" x14ac:dyDescent="0.3"/>
    <row r="330" ht="13.8" x14ac:dyDescent="0.3"/>
    <row r="331" ht="13.8" x14ac:dyDescent="0.3"/>
    <row r="332" ht="13.8" x14ac:dyDescent="0.3"/>
    <row r="333" ht="13.8" x14ac:dyDescent="0.3"/>
    <row r="334" ht="13.8" x14ac:dyDescent="0.3"/>
    <row r="335" ht="13.8" x14ac:dyDescent="0.3"/>
    <row r="336" ht="13.8" x14ac:dyDescent="0.3"/>
    <row r="337" ht="13.8" x14ac:dyDescent="0.3"/>
    <row r="338" ht="13.8" x14ac:dyDescent="0.3"/>
    <row r="339" ht="13.8" x14ac:dyDescent="0.3"/>
    <row r="340" ht="13.8" x14ac:dyDescent="0.3"/>
    <row r="341" ht="13.8" x14ac:dyDescent="0.3"/>
    <row r="342" ht="13.8" x14ac:dyDescent="0.3"/>
    <row r="343" ht="13.8" x14ac:dyDescent="0.3"/>
    <row r="344" ht="13.8" x14ac:dyDescent="0.3"/>
    <row r="345" ht="13.8" x14ac:dyDescent="0.3"/>
    <row r="346" ht="13.8" x14ac:dyDescent="0.3"/>
    <row r="347" ht="13.8" x14ac:dyDescent="0.3"/>
    <row r="348" ht="13.8" x14ac:dyDescent="0.3"/>
    <row r="349" ht="13.8" x14ac:dyDescent="0.3"/>
    <row r="350" ht="13.8" x14ac:dyDescent="0.3"/>
    <row r="351" ht="13.8" x14ac:dyDescent="0.3"/>
    <row r="352" ht="13.8" x14ac:dyDescent="0.3"/>
    <row r="353" ht="13.8" x14ac:dyDescent="0.3"/>
    <row r="354" ht="13.8" x14ac:dyDescent="0.3"/>
    <row r="355" ht="13.8" x14ac:dyDescent="0.3"/>
    <row r="356" ht="13.8" x14ac:dyDescent="0.3"/>
    <row r="357" ht="13.8" x14ac:dyDescent="0.3"/>
    <row r="358" ht="13.8" x14ac:dyDescent="0.3"/>
    <row r="359" ht="13.8" x14ac:dyDescent="0.3"/>
    <row r="360" ht="13.8" x14ac:dyDescent="0.3"/>
    <row r="361" ht="13.8" x14ac:dyDescent="0.3"/>
    <row r="362" ht="13.8" x14ac:dyDescent="0.3"/>
    <row r="363" ht="13.8" x14ac:dyDescent="0.3"/>
    <row r="364" ht="13.8" x14ac:dyDescent="0.3"/>
    <row r="365" ht="13.8" x14ac:dyDescent="0.3"/>
    <row r="366" ht="13.8" x14ac:dyDescent="0.3"/>
    <row r="367" ht="13.8" x14ac:dyDescent="0.3"/>
    <row r="368" ht="13.8" x14ac:dyDescent="0.3"/>
    <row r="369" ht="13.8" x14ac:dyDescent="0.3"/>
    <row r="370" ht="13.8" x14ac:dyDescent="0.3"/>
    <row r="371" ht="13.8" x14ac:dyDescent="0.3"/>
    <row r="372" ht="13.8" x14ac:dyDescent="0.3"/>
    <row r="373" ht="13.8" x14ac:dyDescent="0.3"/>
    <row r="374" ht="13.8" x14ac:dyDescent="0.3"/>
    <row r="375" ht="13.8" x14ac:dyDescent="0.3"/>
    <row r="376" ht="13.8" x14ac:dyDescent="0.3"/>
    <row r="377" ht="13.8" x14ac:dyDescent="0.3"/>
    <row r="378" ht="13.8" x14ac:dyDescent="0.3"/>
    <row r="379" ht="13.8" x14ac:dyDescent="0.3"/>
    <row r="380" ht="13.8" x14ac:dyDescent="0.3"/>
    <row r="381" ht="13.8" x14ac:dyDescent="0.3"/>
    <row r="382" ht="13.8" x14ac:dyDescent="0.3"/>
    <row r="383" ht="13.8" x14ac:dyDescent="0.3"/>
    <row r="384" ht="13.8" x14ac:dyDescent="0.3"/>
    <row r="385" ht="13.8" x14ac:dyDescent="0.3"/>
    <row r="386" ht="13.8" x14ac:dyDescent="0.3"/>
    <row r="387" ht="13.8" x14ac:dyDescent="0.3"/>
    <row r="388" ht="13.8" x14ac:dyDescent="0.3"/>
    <row r="389" ht="13.8" x14ac:dyDescent="0.3"/>
    <row r="390" ht="13.8" x14ac:dyDescent="0.3"/>
    <row r="391" ht="13.8" x14ac:dyDescent="0.3"/>
    <row r="392" ht="13.8" x14ac:dyDescent="0.3"/>
    <row r="393" ht="13.8" x14ac:dyDescent="0.3"/>
    <row r="394" ht="13.8" x14ac:dyDescent="0.3"/>
    <row r="395" ht="13.8" x14ac:dyDescent="0.3"/>
    <row r="396" ht="13.8" x14ac:dyDescent="0.3"/>
    <row r="397" ht="13.8" x14ac:dyDescent="0.3"/>
    <row r="398" ht="13.8" x14ac:dyDescent="0.3"/>
    <row r="399" ht="13.8" x14ac:dyDescent="0.3"/>
    <row r="400" ht="13.8" x14ac:dyDescent="0.3"/>
    <row r="401" ht="13.8" x14ac:dyDescent="0.3"/>
    <row r="402" ht="13.8" x14ac:dyDescent="0.3"/>
    <row r="403" ht="13.8" x14ac:dyDescent="0.3"/>
    <row r="404" ht="13.8" x14ac:dyDescent="0.3"/>
    <row r="405" ht="13.8" x14ac:dyDescent="0.3"/>
    <row r="406" ht="13.8" x14ac:dyDescent="0.3"/>
    <row r="407" ht="13.8" x14ac:dyDescent="0.3"/>
    <row r="408" ht="13.8" x14ac:dyDescent="0.3"/>
    <row r="409" ht="13.8" x14ac:dyDescent="0.3"/>
    <row r="410" ht="13.8" x14ac:dyDescent="0.3"/>
    <row r="411" ht="13.8" x14ac:dyDescent="0.3"/>
    <row r="412" ht="13.8" x14ac:dyDescent="0.3"/>
    <row r="413" ht="13.8" x14ac:dyDescent="0.3"/>
    <row r="414" ht="13.8" x14ac:dyDescent="0.3"/>
    <row r="415" ht="13.8" x14ac:dyDescent="0.3"/>
    <row r="416" ht="13.8" x14ac:dyDescent="0.3"/>
    <row r="417" ht="13.8" x14ac:dyDescent="0.3"/>
    <row r="418" ht="13.8" x14ac:dyDescent="0.3"/>
    <row r="419" ht="13.8" x14ac:dyDescent="0.3"/>
    <row r="420" ht="13.8" x14ac:dyDescent="0.3"/>
    <row r="421" ht="13.8" x14ac:dyDescent="0.3"/>
    <row r="422" ht="13.8" x14ac:dyDescent="0.3"/>
    <row r="423" ht="13.8" x14ac:dyDescent="0.3"/>
    <row r="424" ht="13.8" x14ac:dyDescent="0.3"/>
    <row r="425" ht="13.8" x14ac:dyDescent="0.3"/>
    <row r="426" ht="13.8" x14ac:dyDescent="0.3"/>
    <row r="427" ht="13.8" x14ac:dyDescent="0.3"/>
    <row r="428" ht="13.8" x14ac:dyDescent="0.3"/>
    <row r="429" ht="13.8" x14ac:dyDescent="0.3"/>
    <row r="430" ht="13.8" x14ac:dyDescent="0.3"/>
    <row r="431" ht="13.8" x14ac:dyDescent="0.3"/>
    <row r="432" ht="13.8" x14ac:dyDescent="0.3"/>
    <row r="433" ht="13.8" x14ac:dyDescent="0.3"/>
    <row r="434" ht="13.8" x14ac:dyDescent="0.3"/>
    <row r="435" ht="13.8" x14ac:dyDescent="0.3"/>
    <row r="436" ht="13.8" x14ac:dyDescent="0.3"/>
    <row r="437" ht="13.8" x14ac:dyDescent="0.3"/>
    <row r="438" ht="13.8" x14ac:dyDescent="0.3"/>
    <row r="439" ht="13.8" x14ac:dyDescent="0.3"/>
    <row r="440" ht="13.8" x14ac:dyDescent="0.3"/>
    <row r="441" ht="13.8" x14ac:dyDescent="0.3"/>
    <row r="442" ht="13.8" x14ac:dyDescent="0.3"/>
    <row r="443" ht="13.8" x14ac:dyDescent="0.3"/>
    <row r="444" ht="13.8" x14ac:dyDescent="0.3"/>
    <row r="445" ht="13.8" x14ac:dyDescent="0.3"/>
    <row r="446" ht="13.8" x14ac:dyDescent="0.3"/>
    <row r="447" ht="13.8" x14ac:dyDescent="0.3"/>
    <row r="448" ht="13.8" x14ac:dyDescent="0.3"/>
    <row r="449" ht="13.8" x14ac:dyDescent="0.3"/>
    <row r="450" ht="13.8" x14ac:dyDescent="0.3"/>
    <row r="451" ht="13.8" x14ac:dyDescent="0.3"/>
    <row r="452" ht="13.8" x14ac:dyDescent="0.3"/>
    <row r="453" ht="13.8" x14ac:dyDescent="0.3"/>
    <row r="454" ht="13.8" x14ac:dyDescent="0.3"/>
    <row r="455" ht="13.8" x14ac:dyDescent="0.3"/>
    <row r="456" ht="13.8" x14ac:dyDescent="0.3"/>
    <row r="457" ht="13.8" x14ac:dyDescent="0.3"/>
    <row r="458" ht="13.8" x14ac:dyDescent="0.3"/>
    <row r="459" ht="13.8" x14ac:dyDescent="0.3"/>
    <row r="460" ht="13.8" x14ac:dyDescent="0.3"/>
    <row r="461" ht="13.8" x14ac:dyDescent="0.3"/>
    <row r="462" ht="13.8" x14ac:dyDescent="0.3"/>
    <row r="463" ht="13.8" x14ac:dyDescent="0.3"/>
    <row r="464" ht="13.8" x14ac:dyDescent="0.3"/>
    <row r="465" ht="13.8" x14ac:dyDescent="0.3"/>
    <row r="466" ht="13.8" x14ac:dyDescent="0.3"/>
    <row r="467" ht="13.8" x14ac:dyDescent="0.3"/>
    <row r="468" ht="13.8" x14ac:dyDescent="0.3"/>
    <row r="469" ht="13.8" x14ac:dyDescent="0.3"/>
    <row r="470" ht="13.8" x14ac:dyDescent="0.3"/>
    <row r="471" ht="13.8" x14ac:dyDescent="0.3"/>
    <row r="472" ht="13.8" x14ac:dyDescent="0.3"/>
    <row r="473" ht="13.8" x14ac:dyDescent="0.3"/>
    <row r="474" ht="13.8" x14ac:dyDescent="0.3"/>
    <row r="475" ht="13.8" x14ac:dyDescent="0.3"/>
    <row r="476" ht="13.8" x14ac:dyDescent="0.3"/>
    <row r="477" ht="13.8" x14ac:dyDescent="0.3"/>
    <row r="478" ht="13.8" x14ac:dyDescent="0.3"/>
    <row r="479" ht="13.8" x14ac:dyDescent="0.3"/>
    <row r="480" ht="13.8" x14ac:dyDescent="0.3"/>
    <row r="481" ht="13.8" x14ac:dyDescent="0.3"/>
    <row r="482" ht="13.8" x14ac:dyDescent="0.3"/>
    <row r="483" ht="13.8" x14ac:dyDescent="0.3"/>
    <row r="484" ht="13.8" x14ac:dyDescent="0.3"/>
    <row r="485" ht="13.8" x14ac:dyDescent="0.3"/>
    <row r="486" ht="13.8" x14ac:dyDescent="0.3"/>
    <row r="487" ht="13.8" x14ac:dyDescent="0.3"/>
    <row r="488" ht="13.8" x14ac:dyDescent="0.3"/>
    <row r="489" ht="13.8" x14ac:dyDescent="0.3"/>
    <row r="490" ht="13.8" x14ac:dyDescent="0.3"/>
    <row r="491" ht="13.8" x14ac:dyDescent="0.3"/>
    <row r="492" ht="13.8" x14ac:dyDescent="0.3"/>
    <row r="493" ht="13.8" x14ac:dyDescent="0.3"/>
    <row r="494" ht="13.8" x14ac:dyDescent="0.3"/>
    <row r="495" ht="13.8" x14ac:dyDescent="0.3"/>
    <row r="496" ht="13.8" x14ac:dyDescent="0.3"/>
    <row r="497" ht="13.8" x14ac:dyDescent="0.3"/>
    <row r="498" ht="13.8" x14ac:dyDescent="0.3"/>
    <row r="499" ht="13.8" x14ac:dyDescent="0.3"/>
    <row r="500" ht="13.8" x14ac:dyDescent="0.3"/>
    <row r="501" ht="13.8" x14ac:dyDescent="0.3"/>
    <row r="502" ht="13.8" x14ac:dyDescent="0.3"/>
    <row r="503" ht="13.8" x14ac:dyDescent="0.3"/>
    <row r="504" ht="13.8" x14ac:dyDescent="0.3"/>
    <row r="505" ht="13.8" x14ac:dyDescent="0.3"/>
    <row r="506" ht="13.8" x14ac:dyDescent="0.3"/>
    <row r="507" ht="13.8" x14ac:dyDescent="0.3"/>
    <row r="508" ht="13.8" x14ac:dyDescent="0.3"/>
    <row r="509" ht="13.8" x14ac:dyDescent="0.3"/>
    <row r="510" ht="13.8" x14ac:dyDescent="0.3"/>
    <row r="511" ht="13.8" x14ac:dyDescent="0.3"/>
    <row r="512" ht="13.8" x14ac:dyDescent="0.3"/>
    <row r="513" ht="13.8" x14ac:dyDescent="0.3"/>
    <row r="514" ht="13.8" x14ac:dyDescent="0.3"/>
    <row r="515" ht="13.8" x14ac:dyDescent="0.3"/>
    <row r="516" ht="13.8" x14ac:dyDescent="0.3"/>
    <row r="517" ht="13.8" x14ac:dyDescent="0.3"/>
    <row r="518" ht="13.8" x14ac:dyDescent="0.3"/>
    <row r="519" ht="13.8" x14ac:dyDescent="0.3"/>
    <row r="520" ht="13.8" x14ac:dyDescent="0.3"/>
    <row r="521" ht="13.8" x14ac:dyDescent="0.3"/>
    <row r="522" ht="13.8" x14ac:dyDescent="0.3"/>
    <row r="523" ht="13.8" x14ac:dyDescent="0.3"/>
    <row r="524" ht="13.8" x14ac:dyDescent="0.3"/>
    <row r="525" ht="13.8" x14ac:dyDescent="0.3"/>
    <row r="526" ht="13.8" x14ac:dyDescent="0.3"/>
    <row r="527" ht="13.8" x14ac:dyDescent="0.3"/>
    <row r="528" ht="13.8" x14ac:dyDescent="0.3"/>
    <row r="529" ht="13.8" x14ac:dyDescent="0.3"/>
    <row r="530" ht="13.8" x14ac:dyDescent="0.3"/>
    <row r="531" ht="13.8" x14ac:dyDescent="0.3"/>
    <row r="532" ht="13.8" x14ac:dyDescent="0.3"/>
    <row r="533" ht="13.8" x14ac:dyDescent="0.3"/>
    <row r="534" ht="13.8" x14ac:dyDescent="0.3"/>
    <row r="535" ht="13.8" x14ac:dyDescent="0.3"/>
    <row r="536" ht="13.8" x14ac:dyDescent="0.3"/>
    <row r="537" ht="13.8" x14ac:dyDescent="0.3"/>
    <row r="538" ht="13.8" x14ac:dyDescent="0.3"/>
    <row r="539" ht="13.8" x14ac:dyDescent="0.3"/>
    <row r="540" ht="13.8" x14ac:dyDescent="0.3"/>
    <row r="541" ht="13.8" x14ac:dyDescent="0.3"/>
    <row r="542" ht="13.8" x14ac:dyDescent="0.3"/>
    <row r="543" ht="13.8" x14ac:dyDescent="0.3"/>
    <row r="544" ht="13.8" x14ac:dyDescent="0.3"/>
    <row r="545" ht="13.8" x14ac:dyDescent="0.3"/>
    <row r="546" ht="13.8" x14ac:dyDescent="0.3"/>
    <row r="547" ht="13.8" x14ac:dyDescent="0.3"/>
    <row r="548" ht="13.8" x14ac:dyDescent="0.3"/>
    <row r="549" ht="13.8" x14ac:dyDescent="0.3"/>
    <row r="550" ht="13.8" x14ac:dyDescent="0.3"/>
    <row r="551" ht="13.8" x14ac:dyDescent="0.3"/>
    <row r="552" ht="13.8" x14ac:dyDescent="0.3"/>
    <row r="553" ht="13.8" x14ac:dyDescent="0.3"/>
    <row r="554" ht="13.8" x14ac:dyDescent="0.3"/>
    <row r="555" ht="13.8" x14ac:dyDescent="0.3"/>
    <row r="556" ht="13.8" x14ac:dyDescent="0.3"/>
    <row r="557" ht="13.8" x14ac:dyDescent="0.3"/>
    <row r="558" ht="13.8" x14ac:dyDescent="0.3"/>
    <row r="559" ht="13.8" x14ac:dyDescent="0.3"/>
    <row r="560" ht="13.8" x14ac:dyDescent="0.3"/>
    <row r="561" ht="13.8" x14ac:dyDescent="0.3"/>
    <row r="562" ht="13.8" x14ac:dyDescent="0.3"/>
    <row r="563" ht="13.8" x14ac:dyDescent="0.3"/>
    <row r="564" ht="13.8" x14ac:dyDescent="0.3"/>
    <row r="565" ht="13.8" x14ac:dyDescent="0.3"/>
    <row r="566" ht="13.8" x14ac:dyDescent="0.3"/>
    <row r="567" ht="13.8" x14ac:dyDescent="0.3"/>
    <row r="568" ht="13.8" x14ac:dyDescent="0.3"/>
    <row r="569" ht="13.8" x14ac:dyDescent="0.3"/>
    <row r="570" ht="13.8" x14ac:dyDescent="0.3"/>
    <row r="571" ht="13.8" x14ac:dyDescent="0.3"/>
    <row r="572" ht="13.8" x14ac:dyDescent="0.3"/>
    <row r="573" ht="13.8" x14ac:dyDescent="0.3"/>
    <row r="574" ht="13.8" x14ac:dyDescent="0.3"/>
    <row r="575" ht="13.8" x14ac:dyDescent="0.3"/>
    <row r="576" ht="13.8" x14ac:dyDescent="0.3"/>
    <row r="577" ht="13.8" x14ac:dyDescent="0.3"/>
    <row r="578" ht="13.8" x14ac:dyDescent="0.3"/>
    <row r="579" ht="13.8" x14ac:dyDescent="0.3"/>
    <row r="580" ht="13.8" x14ac:dyDescent="0.3"/>
    <row r="581" ht="13.8" x14ac:dyDescent="0.3"/>
    <row r="582" ht="13.8" x14ac:dyDescent="0.3"/>
    <row r="583" ht="13.8" x14ac:dyDescent="0.3"/>
    <row r="584" ht="13.8" x14ac:dyDescent="0.3"/>
    <row r="585" ht="13.8" x14ac:dyDescent="0.3"/>
    <row r="586" ht="13.8" x14ac:dyDescent="0.3"/>
    <row r="587" ht="13.8" x14ac:dyDescent="0.3"/>
    <row r="588" ht="13.8" x14ac:dyDescent="0.3"/>
    <row r="589" ht="13.8" x14ac:dyDescent="0.3"/>
    <row r="590" ht="13.8" x14ac:dyDescent="0.3"/>
    <row r="591" ht="13.8" x14ac:dyDescent="0.3"/>
    <row r="592" ht="13.8" x14ac:dyDescent="0.3"/>
    <row r="593" ht="13.8" x14ac:dyDescent="0.3"/>
    <row r="594" ht="13.8" x14ac:dyDescent="0.3"/>
    <row r="595" ht="13.8" x14ac:dyDescent="0.3"/>
    <row r="596" ht="13.8" x14ac:dyDescent="0.3"/>
    <row r="597" ht="13.8" x14ac:dyDescent="0.3"/>
    <row r="598" ht="13.8" x14ac:dyDescent="0.3"/>
    <row r="599" ht="13.8" x14ac:dyDescent="0.3"/>
    <row r="600" ht="13.8" x14ac:dyDescent="0.3"/>
    <row r="601" ht="13.8" x14ac:dyDescent="0.3"/>
    <row r="602" ht="13.8" x14ac:dyDescent="0.3"/>
    <row r="603" ht="13.8" x14ac:dyDescent="0.3"/>
    <row r="604" ht="13.8" x14ac:dyDescent="0.3"/>
    <row r="605" ht="13.8" x14ac:dyDescent="0.3"/>
    <row r="606" ht="13.8" x14ac:dyDescent="0.3"/>
    <row r="607" ht="13.8" x14ac:dyDescent="0.3"/>
    <row r="608" ht="13.8" x14ac:dyDescent="0.3"/>
    <row r="609" ht="13.8" x14ac:dyDescent="0.3"/>
    <row r="610" ht="13.8" x14ac:dyDescent="0.3"/>
    <row r="611" ht="13.8" x14ac:dyDescent="0.3"/>
    <row r="612" ht="13.8" x14ac:dyDescent="0.3"/>
    <row r="613" ht="13.8" x14ac:dyDescent="0.3"/>
    <row r="614" ht="13.8" x14ac:dyDescent="0.3"/>
    <row r="615" ht="13.8" x14ac:dyDescent="0.3"/>
    <row r="616" ht="13.8" x14ac:dyDescent="0.3"/>
    <row r="617" ht="13.8" x14ac:dyDescent="0.3"/>
    <row r="618" ht="13.8" x14ac:dyDescent="0.3"/>
    <row r="619" ht="13.8" x14ac:dyDescent="0.3"/>
    <row r="620" ht="13.8" x14ac:dyDescent="0.3"/>
    <row r="621" ht="13.8" x14ac:dyDescent="0.3"/>
    <row r="622" ht="13.8" x14ac:dyDescent="0.3"/>
    <row r="623" ht="13.8" x14ac:dyDescent="0.3"/>
    <row r="624" ht="13.8" x14ac:dyDescent="0.3"/>
    <row r="625" ht="13.8" x14ac:dyDescent="0.3"/>
    <row r="626" ht="13.8" x14ac:dyDescent="0.3"/>
    <row r="627" ht="13.8" x14ac:dyDescent="0.3"/>
    <row r="628" ht="13.8" x14ac:dyDescent="0.3"/>
    <row r="629" ht="13.8" x14ac:dyDescent="0.3"/>
    <row r="630" ht="13.8" x14ac:dyDescent="0.3"/>
    <row r="631" ht="13.8" x14ac:dyDescent="0.3"/>
    <row r="632" ht="13.8" x14ac:dyDescent="0.3"/>
    <row r="633" ht="13.8" x14ac:dyDescent="0.3"/>
    <row r="634" ht="13.8" x14ac:dyDescent="0.3"/>
    <row r="635" ht="13.8" x14ac:dyDescent="0.3"/>
    <row r="636" ht="13.8" x14ac:dyDescent="0.3"/>
    <row r="637" ht="13.8" x14ac:dyDescent="0.3"/>
    <row r="638" ht="13.8" x14ac:dyDescent="0.3"/>
    <row r="639" ht="13.8" x14ac:dyDescent="0.3"/>
    <row r="640" ht="13.8" x14ac:dyDescent="0.3"/>
    <row r="641" ht="13.8" x14ac:dyDescent="0.3"/>
    <row r="642" ht="13.8" x14ac:dyDescent="0.3"/>
    <row r="643" ht="13.8" x14ac:dyDescent="0.3"/>
    <row r="644" ht="13.8" x14ac:dyDescent="0.3"/>
    <row r="645" ht="13.8" x14ac:dyDescent="0.3"/>
    <row r="646" ht="13.8" x14ac:dyDescent="0.3"/>
    <row r="647" ht="13.8" x14ac:dyDescent="0.3"/>
    <row r="648" ht="13.8" x14ac:dyDescent="0.3"/>
    <row r="649" ht="13.8" x14ac:dyDescent="0.3"/>
    <row r="650" ht="13.8" x14ac:dyDescent="0.3"/>
    <row r="651" ht="13.8" x14ac:dyDescent="0.3"/>
    <row r="652" ht="13.8" x14ac:dyDescent="0.3"/>
    <row r="653" ht="13.8" x14ac:dyDescent="0.3"/>
    <row r="654" ht="13.8" x14ac:dyDescent="0.3"/>
    <row r="655" ht="13.8" x14ac:dyDescent="0.3"/>
    <row r="656" ht="13.8" x14ac:dyDescent="0.3"/>
    <row r="657" ht="13.8" x14ac:dyDescent="0.3"/>
    <row r="658" ht="13.8" x14ac:dyDescent="0.3"/>
    <row r="659" ht="13.8" x14ac:dyDescent="0.3"/>
    <row r="660" ht="13.8" x14ac:dyDescent="0.3"/>
    <row r="661" ht="13.8" x14ac:dyDescent="0.3"/>
    <row r="662" ht="13.8" x14ac:dyDescent="0.3"/>
    <row r="663" ht="13.8" x14ac:dyDescent="0.3"/>
    <row r="664" ht="13.8" x14ac:dyDescent="0.3"/>
    <row r="665" ht="13.8" x14ac:dyDescent="0.3"/>
    <row r="666" ht="13.8" x14ac:dyDescent="0.3"/>
    <row r="667" ht="13.8" x14ac:dyDescent="0.3"/>
    <row r="668" ht="13.8" x14ac:dyDescent="0.3"/>
    <row r="669" ht="13.8" x14ac:dyDescent="0.3"/>
    <row r="670" ht="13.8" x14ac:dyDescent="0.3"/>
    <row r="671" ht="13.8" x14ac:dyDescent="0.3"/>
    <row r="672" ht="13.8" x14ac:dyDescent="0.3"/>
    <row r="673" ht="13.8" x14ac:dyDescent="0.3"/>
    <row r="674" ht="13.8" x14ac:dyDescent="0.3"/>
    <row r="675" ht="13.8" x14ac:dyDescent="0.3"/>
    <row r="676" ht="13.8" x14ac:dyDescent="0.3"/>
    <row r="677" ht="13.8" x14ac:dyDescent="0.3"/>
    <row r="678" ht="13.8" x14ac:dyDescent="0.3"/>
    <row r="679" ht="13.8" x14ac:dyDescent="0.3"/>
    <row r="680" ht="13.8" x14ac:dyDescent="0.3"/>
    <row r="681" ht="13.8" x14ac:dyDescent="0.3"/>
    <row r="682" ht="13.8" x14ac:dyDescent="0.3"/>
    <row r="683" ht="13.8" x14ac:dyDescent="0.3"/>
    <row r="684" ht="13.8" x14ac:dyDescent="0.3"/>
    <row r="685" ht="13.8" x14ac:dyDescent="0.3"/>
    <row r="686" ht="13.8" x14ac:dyDescent="0.3"/>
    <row r="687" ht="13.8" x14ac:dyDescent="0.3"/>
    <row r="688" ht="13.8" x14ac:dyDescent="0.3"/>
    <row r="689" ht="13.8" x14ac:dyDescent="0.3"/>
    <row r="690" ht="13.8" x14ac:dyDescent="0.3"/>
    <row r="691" ht="13.8" x14ac:dyDescent="0.3"/>
    <row r="692" ht="13.8" x14ac:dyDescent="0.3"/>
    <row r="693" ht="13.8" x14ac:dyDescent="0.3"/>
    <row r="694" ht="13.8" x14ac:dyDescent="0.3"/>
    <row r="695" ht="13.8" x14ac:dyDescent="0.3"/>
    <row r="696" ht="13.8" x14ac:dyDescent="0.3"/>
    <row r="697" ht="13.8" x14ac:dyDescent="0.3"/>
    <row r="698" ht="13.8" x14ac:dyDescent="0.3"/>
    <row r="699" ht="13.8" x14ac:dyDescent="0.3"/>
    <row r="700" ht="13.8" x14ac:dyDescent="0.3"/>
    <row r="701" ht="13.8" x14ac:dyDescent="0.3"/>
    <row r="702" ht="13.8" x14ac:dyDescent="0.3"/>
    <row r="703" ht="13.8" x14ac:dyDescent="0.3"/>
    <row r="704" ht="13.8" x14ac:dyDescent="0.3"/>
    <row r="705" ht="13.8" x14ac:dyDescent="0.3"/>
    <row r="706" ht="13.8" x14ac:dyDescent="0.3"/>
    <row r="707" ht="13.8" x14ac:dyDescent="0.3"/>
    <row r="708" ht="13.8" x14ac:dyDescent="0.3"/>
    <row r="709" ht="13.8" x14ac:dyDescent="0.3"/>
    <row r="710" ht="13.8" x14ac:dyDescent="0.3"/>
    <row r="711" ht="13.8" x14ac:dyDescent="0.3"/>
    <row r="712" ht="13.8" x14ac:dyDescent="0.3"/>
    <row r="713" ht="13.8" x14ac:dyDescent="0.3"/>
    <row r="714" ht="13.8" x14ac:dyDescent="0.3"/>
    <row r="715" ht="13.8" x14ac:dyDescent="0.3"/>
    <row r="716" ht="13.8" x14ac:dyDescent="0.3"/>
    <row r="717" ht="13.8" x14ac:dyDescent="0.3"/>
    <row r="718" ht="13.8" x14ac:dyDescent="0.3"/>
    <row r="719" ht="13.8" x14ac:dyDescent="0.3"/>
    <row r="720" ht="13.8" x14ac:dyDescent="0.3"/>
    <row r="721" ht="13.8" x14ac:dyDescent="0.3"/>
    <row r="722" ht="13.8" x14ac:dyDescent="0.3"/>
    <row r="723" ht="13.8" x14ac:dyDescent="0.3"/>
    <row r="724" ht="13.8" x14ac:dyDescent="0.3"/>
    <row r="725" ht="13.8" x14ac:dyDescent="0.3"/>
    <row r="726" ht="13.8" x14ac:dyDescent="0.3"/>
    <row r="727" ht="13.8" x14ac:dyDescent="0.3"/>
    <row r="728" ht="13.8" x14ac:dyDescent="0.3"/>
    <row r="729" ht="13.8" x14ac:dyDescent="0.3"/>
    <row r="730" ht="13.8" x14ac:dyDescent="0.3"/>
    <row r="731" ht="13.8" x14ac:dyDescent="0.3"/>
    <row r="732" ht="13.8" x14ac:dyDescent="0.3"/>
    <row r="733" ht="13.8" x14ac:dyDescent="0.3"/>
    <row r="734" ht="13.8" x14ac:dyDescent="0.3"/>
    <row r="735" ht="13.8" x14ac:dyDescent="0.3"/>
    <row r="736" ht="13.8" x14ac:dyDescent="0.3"/>
    <row r="737" ht="13.8" x14ac:dyDescent="0.3"/>
    <row r="738" ht="13.8" x14ac:dyDescent="0.3"/>
    <row r="739" ht="13.8" x14ac:dyDescent="0.3"/>
    <row r="740" ht="13.8" x14ac:dyDescent="0.3"/>
    <row r="741" ht="13.8" x14ac:dyDescent="0.3"/>
    <row r="742" ht="13.8" x14ac:dyDescent="0.3"/>
    <row r="743" ht="13.8" x14ac:dyDescent="0.3"/>
    <row r="744" ht="13.8" x14ac:dyDescent="0.3"/>
    <row r="745" ht="13.8" x14ac:dyDescent="0.3"/>
    <row r="746" ht="13.8" x14ac:dyDescent="0.3"/>
    <row r="747" ht="13.8" x14ac:dyDescent="0.3"/>
    <row r="748" ht="13.8" x14ac:dyDescent="0.3"/>
    <row r="749" ht="13.8" x14ac:dyDescent="0.3"/>
    <row r="750" ht="13.8" x14ac:dyDescent="0.3"/>
    <row r="751" ht="13.8" x14ac:dyDescent="0.3"/>
    <row r="752" ht="13.8" x14ac:dyDescent="0.3"/>
    <row r="753" ht="13.8" x14ac:dyDescent="0.3"/>
    <row r="754" ht="13.8" x14ac:dyDescent="0.3"/>
    <row r="755" ht="13.8" x14ac:dyDescent="0.3"/>
    <row r="756" ht="13.8" x14ac:dyDescent="0.3"/>
    <row r="757" ht="13.8" x14ac:dyDescent="0.3"/>
    <row r="758" ht="13.8" x14ac:dyDescent="0.3"/>
    <row r="759" ht="13.8" x14ac:dyDescent="0.3"/>
    <row r="760" ht="13.8" x14ac:dyDescent="0.3"/>
    <row r="761" ht="13.8" x14ac:dyDescent="0.3"/>
    <row r="762" ht="13.8" x14ac:dyDescent="0.3"/>
    <row r="763" ht="13.8" x14ac:dyDescent="0.3"/>
    <row r="764" ht="13.8" x14ac:dyDescent="0.3"/>
    <row r="765" ht="13.8" x14ac:dyDescent="0.3"/>
    <row r="766" ht="13.8" x14ac:dyDescent="0.3"/>
    <row r="767" ht="13.8" x14ac:dyDescent="0.3"/>
    <row r="768" ht="13.8" x14ac:dyDescent="0.3"/>
    <row r="769" ht="13.8" x14ac:dyDescent="0.3"/>
    <row r="770" ht="13.8" x14ac:dyDescent="0.3"/>
    <row r="771" ht="13.8" x14ac:dyDescent="0.3"/>
    <row r="772" ht="13.8" x14ac:dyDescent="0.3"/>
    <row r="773" ht="13.8" x14ac:dyDescent="0.3"/>
    <row r="774" ht="13.8" x14ac:dyDescent="0.3"/>
    <row r="775" ht="13.8" x14ac:dyDescent="0.3"/>
    <row r="776" ht="13.8" x14ac:dyDescent="0.3"/>
    <row r="777" ht="13.8" x14ac:dyDescent="0.3"/>
    <row r="778" ht="13.8" x14ac:dyDescent="0.3"/>
    <row r="779" ht="13.8" x14ac:dyDescent="0.3"/>
    <row r="780" ht="13.8" x14ac:dyDescent="0.3"/>
    <row r="781" ht="13.8" x14ac:dyDescent="0.3"/>
    <row r="782" ht="13.8" x14ac:dyDescent="0.3"/>
    <row r="783" ht="13.8" x14ac:dyDescent="0.3"/>
    <row r="784" ht="13.8" x14ac:dyDescent="0.3"/>
    <row r="785" ht="13.8" x14ac:dyDescent="0.3"/>
    <row r="786" ht="13.8" x14ac:dyDescent="0.3"/>
    <row r="787" ht="13.8" x14ac:dyDescent="0.3"/>
    <row r="788" ht="13.8" x14ac:dyDescent="0.3"/>
    <row r="789" ht="13.8" x14ac:dyDescent="0.3"/>
    <row r="790" ht="13.8" x14ac:dyDescent="0.3"/>
    <row r="791" ht="13.8" x14ac:dyDescent="0.3"/>
    <row r="792" ht="13.8" x14ac:dyDescent="0.3"/>
    <row r="793" ht="13.8" x14ac:dyDescent="0.3"/>
    <row r="794" ht="13.8" x14ac:dyDescent="0.3"/>
    <row r="795" ht="13.8" x14ac:dyDescent="0.3"/>
    <row r="796" ht="13.8" x14ac:dyDescent="0.3"/>
    <row r="797" ht="13.8" x14ac:dyDescent="0.3"/>
    <row r="798" ht="13.8" x14ac:dyDescent="0.3"/>
    <row r="799" ht="13.8" x14ac:dyDescent="0.3"/>
    <row r="800" ht="13.8" x14ac:dyDescent="0.3"/>
    <row r="801" ht="13.8" x14ac:dyDescent="0.3"/>
    <row r="802" ht="13.8" x14ac:dyDescent="0.3"/>
    <row r="803" ht="13.8" x14ac:dyDescent="0.3"/>
    <row r="804" ht="13.8" x14ac:dyDescent="0.3"/>
    <row r="805" ht="13.8" x14ac:dyDescent="0.3"/>
    <row r="806" ht="13.8" x14ac:dyDescent="0.3"/>
    <row r="807" ht="13.8" x14ac:dyDescent="0.3"/>
    <row r="808" ht="13.8" x14ac:dyDescent="0.3"/>
    <row r="809" ht="13.8" x14ac:dyDescent="0.3"/>
    <row r="810" ht="13.8" x14ac:dyDescent="0.3"/>
    <row r="811" ht="13.8" x14ac:dyDescent="0.3"/>
    <row r="812" ht="13.8" x14ac:dyDescent="0.3"/>
    <row r="813" ht="13.8" x14ac:dyDescent="0.3"/>
    <row r="814" ht="13.8" x14ac:dyDescent="0.3"/>
    <row r="815" ht="13.8" x14ac:dyDescent="0.3"/>
    <row r="816" ht="13.8" x14ac:dyDescent="0.3"/>
    <row r="817" ht="13.8" x14ac:dyDescent="0.3"/>
    <row r="818" ht="13.8" x14ac:dyDescent="0.3"/>
    <row r="819" ht="13.8" x14ac:dyDescent="0.3"/>
    <row r="820" ht="13.8" x14ac:dyDescent="0.3"/>
    <row r="821" ht="13.8" x14ac:dyDescent="0.3"/>
    <row r="822" ht="13.8" x14ac:dyDescent="0.3"/>
    <row r="823" ht="13.8" x14ac:dyDescent="0.3"/>
    <row r="824" ht="13.8" x14ac:dyDescent="0.3"/>
    <row r="825" ht="13.8" x14ac:dyDescent="0.3"/>
    <row r="826" ht="13.8" x14ac:dyDescent="0.3"/>
    <row r="827" ht="13.8" x14ac:dyDescent="0.3"/>
    <row r="828" ht="13.8" x14ac:dyDescent="0.3"/>
    <row r="829" ht="13.8" x14ac:dyDescent="0.3"/>
    <row r="830" ht="13.8" x14ac:dyDescent="0.3"/>
    <row r="831" ht="13.8" x14ac:dyDescent="0.3"/>
    <row r="832" ht="13.8" x14ac:dyDescent="0.3"/>
    <row r="833" ht="13.8" x14ac:dyDescent="0.3"/>
    <row r="834" ht="13.8" x14ac:dyDescent="0.3"/>
    <row r="835" ht="13.8" x14ac:dyDescent="0.3"/>
    <row r="836" ht="13.8" x14ac:dyDescent="0.3"/>
    <row r="837" ht="13.8" x14ac:dyDescent="0.3"/>
    <row r="838" ht="13.8" x14ac:dyDescent="0.3"/>
    <row r="839" ht="13.8" x14ac:dyDescent="0.3"/>
    <row r="840" ht="13.8" x14ac:dyDescent="0.3"/>
    <row r="841" ht="13.8" x14ac:dyDescent="0.3"/>
    <row r="842" ht="13.8" x14ac:dyDescent="0.3"/>
    <row r="843" ht="13.8" x14ac:dyDescent="0.3"/>
    <row r="844" ht="13.8" x14ac:dyDescent="0.3"/>
    <row r="845" ht="13.8" x14ac:dyDescent="0.3"/>
    <row r="846" ht="13.8" x14ac:dyDescent="0.3"/>
    <row r="847" ht="13.8" x14ac:dyDescent="0.3"/>
    <row r="848" ht="13.8" x14ac:dyDescent="0.3"/>
    <row r="849" ht="13.8" x14ac:dyDescent="0.3"/>
    <row r="850" ht="13.8" x14ac:dyDescent="0.3"/>
    <row r="851" ht="13.8" x14ac:dyDescent="0.3"/>
    <row r="852" ht="13.8" x14ac:dyDescent="0.3"/>
    <row r="853" ht="13.8" x14ac:dyDescent="0.3"/>
    <row r="854" ht="13.8" x14ac:dyDescent="0.3"/>
    <row r="855" ht="13.8" x14ac:dyDescent="0.3"/>
    <row r="856" ht="13.8" x14ac:dyDescent="0.3"/>
    <row r="857" ht="13.8" x14ac:dyDescent="0.3"/>
    <row r="858" ht="13.8" x14ac:dyDescent="0.3"/>
    <row r="859" ht="13.8" x14ac:dyDescent="0.3"/>
    <row r="860" ht="13.8" x14ac:dyDescent="0.3"/>
    <row r="861" ht="13.8" x14ac:dyDescent="0.3"/>
    <row r="862" ht="13.8" x14ac:dyDescent="0.3"/>
    <row r="863" ht="13.8" x14ac:dyDescent="0.3"/>
    <row r="864" ht="13.8" x14ac:dyDescent="0.3"/>
    <row r="865" ht="13.8" x14ac:dyDescent="0.3"/>
    <row r="866" ht="13.8" x14ac:dyDescent="0.3"/>
    <row r="867" ht="13.8" x14ac:dyDescent="0.3"/>
    <row r="868" ht="13.8" x14ac:dyDescent="0.3"/>
    <row r="869" ht="13.8" x14ac:dyDescent="0.3"/>
    <row r="870" ht="13.8" x14ac:dyDescent="0.3"/>
    <row r="871" ht="13.8" x14ac:dyDescent="0.3"/>
    <row r="872" ht="13.8" x14ac:dyDescent="0.3"/>
    <row r="873" ht="13.8" x14ac:dyDescent="0.3"/>
    <row r="874" ht="13.8" x14ac:dyDescent="0.3"/>
    <row r="875" ht="13.8" x14ac:dyDescent="0.3"/>
    <row r="876" ht="13.8" x14ac:dyDescent="0.3"/>
    <row r="877" ht="13.8" x14ac:dyDescent="0.3"/>
    <row r="878" ht="13.8" x14ac:dyDescent="0.3"/>
    <row r="879" ht="13.8" x14ac:dyDescent="0.3"/>
    <row r="880" ht="13.8" x14ac:dyDescent="0.3"/>
    <row r="881" ht="13.8" x14ac:dyDescent="0.3"/>
    <row r="882" ht="13.8" x14ac:dyDescent="0.3"/>
    <row r="883" ht="13.8" x14ac:dyDescent="0.3"/>
    <row r="884" ht="13.8" x14ac:dyDescent="0.3"/>
    <row r="885" ht="13.8" x14ac:dyDescent="0.3"/>
    <row r="886" ht="13.8" x14ac:dyDescent="0.3"/>
    <row r="887" ht="13.8" x14ac:dyDescent="0.3"/>
    <row r="888" ht="13.8" x14ac:dyDescent="0.3"/>
    <row r="889" ht="13.8" x14ac:dyDescent="0.3"/>
    <row r="890" ht="13.8" x14ac:dyDescent="0.3"/>
    <row r="891" ht="13.8" x14ac:dyDescent="0.3"/>
    <row r="892" ht="13.8" x14ac:dyDescent="0.3"/>
    <row r="893" ht="13.8" x14ac:dyDescent="0.3"/>
    <row r="894" ht="13.8" x14ac:dyDescent="0.3"/>
    <row r="895" ht="13.8" x14ac:dyDescent="0.3"/>
    <row r="896" ht="13.8" x14ac:dyDescent="0.3"/>
    <row r="897" ht="13.8" x14ac:dyDescent="0.3"/>
    <row r="898" ht="13.8" x14ac:dyDescent="0.3"/>
    <row r="899" ht="13.8" x14ac:dyDescent="0.3"/>
    <row r="900" ht="13.8" x14ac:dyDescent="0.3"/>
    <row r="901" ht="13.8" x14ac:dyDescent="0.3"/>
    <row r="902" ht="13.8" x14ac:dyDescent="0.3"/>
    <row r="903" ht="13.8" x14ac:dyDescent="0.3"/>
    <row r="904" ht="13.8" x14ac:dyDescent="0.3"/>
    <row r="905" ht="13.8" x14ac:dyDescent="0.3"/>
    <row r="906" ht="13.8" x14ac:dyDescent="0.3"/>
    <row r="907" ht="13.8" x14ac:dyDescent="0.3"/>
    <row r="908" ht="13.8" x14ac:dyDescent="0.3"/>
    <row r="909" ht="13.8" x14ac:dyDescent="0.3"/>
    <row r="910" ht="13.8" x14ac:dyDescent="0.3"/>
    <row r="911" ht="13.8" x14ac:dyDescent="0.3"/>
    <row r="912" ht="13.8" x14ac:dyDescent="0.3"/>
    <row r="913" ht="13.8" x14ac:dyDescent="0.3"/>
    <row r="914" ht="13.8" x14ac:dyDescent="0.3"/>
    <row r="915" ht="13.8" x14ac:dyDescent="0.3"/>
    <row r="916" ht="13.8" x14ac:dyDescent="0.3"/>
    <row r="917" ht="13.8" x14ac:dyDescent="0.3"/>
    <row r="918" ht="13.8" x14ac:dyDescent="0.3"/>
    <row r="919" ht="13.8" x14ac:dyDescent="0.3"/>
    <row r="920" ht="13.8" x14ac:dyDescent="0.3"/>
    <row r="921" ht="13.8" x14ac:dyDescent="0.3"/>
    <row r="922" ht="13.8" x14ac:dyDescent="0.3"/>
    <row r="923" ht="13.8" x14ac:dyDescent="0.3"/>
    <row r="924" ht="13.8" x14ac:dyDescent="0.3"/>
    <row r="925" ht="13.8" x14ac:dyDescent="0.3"/>
    <row r="926" ht="13.8" x14ac:dyDescent="0.3"/>
    <row r="927" ht="13.8" x14ac:dyDescent="0.3"/>
    <row r="928" ht="13.8" x14ac:dyDescent="0.3"/>
    <row r="929" ht="13.8" x14ac:dyDescent="0.3"/>
    <row r="930" ht="13.8" x14ac:dyDescent="0.3"/>
    <row r="931" ht="13.8" x14ac:dyDescent="0.3"/>
    <row r="932" ht="13.8" x14ac:dyDescent="0.3"/>
    <row r="933" ht="13.8" x14ac:dyDescent="0.3"/>
    <row r="934" ht="13.8" x14ac:dyDescent="0.3"/>
    <row r="935" ht="13.8" x14ac:dyDescent="0.3"/>
    <row r="936" ht="13.8" x14ac:dyDescent="0.3"/>
    <row r="937" ht="13.8" x14ac:dyDescent="0.3"/>
    <row r="938" ht="13.8" x14ac:dyDescent="0.3"/>
    <row r="939" ht="13.8" x14ac:dyDescent="0.3"/>
    <row r="940" ht="13.8" x14ac:dyDescent="0.3"/>
    <row r="941" ht="13.8" x14ac:dyDescent="0.3"/>
    <row r="942" ht="13.8" x14ac:dyDescent="0.3"/>
    <row r="943" ht="13.8" x14ac:dyDescent="0.3"/>
    <row r="944" ht="13.8" x14ac:dyDescent="0.3"/>
    <row r="945" ht="13.8" x14ac:dyDescent="0.3"/>
    <row r="946" ht="13.8" x14ac:dyDescent="0.3"/>
    <row r="947" ht="13.8" x14ac:dyDescent="0.3"/>
    <row r="948" ht="13.8" x14ac:dyDescent="0.3"/>
    <row r="949" ht="13.8" x14ac:dyDescent="0.3"/>
    <row r="950" ht="13.8" x14ac:dyDescent="0.3"/>
    <row r="951" ht="13.8" x14ac:dyDescent="0.3"/>
    <row r="952" ht="13.8" x14ac:dyDescent="0.3"/>
    <row r="953" ht="13.8" x14ac:dyDescent="0.3"/>
    <row r="954" ht="13.8" x14ac:dyDescent="0.3"/>
    <row r="955" ht="13.8" x14ac:dyDescent="0.3"/>
    <row r="956" ht="13.8" x14ac:dyDescent="0.3"/>
    <row r="957" ht="13.8" x14ac:dyDescent="0.3"/>
    <row r="958" ht="13.8" x14ac:dyDescent="0.3"/>
    <row r="959" ht="13.8" x14ac:dyDescent="0.3"/>
    <row r="960" ht="13.8" x14ac:dyDescent="0.3"/>
    <row r="961" ht="13.8" x14ac:dyDescent="0.3"/>
    <row r="962" ht="13.8" x14ac:dyDescent="0.3"/>
    <row r="963" ht="13.8" x14ac:dyDescent="0.3"/>
    <row r="964" ht="13.8" x14ac:dyDescent="0.3"/>
    <row r="965" ht="13.8" x14ac:dyDescent="0.3"/>
    <row r="966" ht="13.8" x14ac:dyDescent="0.3"/>
    <row r="967" ht="13.8" x14ac:dyDescent="0.3"/>
    <row r="968" ht="13.8" x14ac:dyDescent="0.3"/>
    <row r="969" ht="13.8" x14ac:dyDescent="0.3"/>
    <row r="970" ht="13.8" x14ac:dyDescent="0.3"/>
    <row r="971" ht="13.8" x14ac:dyDescent="0.3"/>
    <row r="972" ht="13.8" x14ac:dyDescent="0.3"/>
    <row r="973" ht="13.8" x14ac:dyDescent="0.3"/>
    <row r="974" ht="13.8" x14ac:dyDescent="0.3"/>
    <row r="975" ht="13.8" x14ac:dyDescent="0.3"/>
    <row r="976" ht="13.8" x14ac:dyDescent="0.3"/>
    <row r="977" ht="13.8" x14ac:dyDescent="0.3"/>
    <row r="978" ht="13.8" x14ac:dyDescent="0.3"/>
    <row r="979" ht="13.8" x14ac:dyDescent="0.3"/>
    <row r="980" ht="13.8" x14ac:dyDescent="0.3"/>
    <row r="981" ht="13.8" x14ac:dyDescent="0.3"/>
    <row r="982" ht="13.8" x14ac:dyDescent="0.3"/>
    <row r="983" ht="13.8" x14ac:dyDescent="0.3"/>
    <row r="984" ht="13.8" x14ac:dyDescent="0.3"/>
    <row r="985" ht="13.8" x14ac:dyDescent="0.3"/>
    <row r="986" ht="13.8" x14ac:dyDescent="0.3"/>
    <row r="987" ht="13.8" x14ac:dyDescent="0.3"/>
    <row r="988" ht="13.8" x14ac:dyDescent="0.3"/>
    <row r="989" ht="13.8" x14ac:dyDescent="0.3"/>
    <row r="990" ht="13.8" x14ac:dyDescent="0.3"/>
    <row r="991" ht="13.8" x14ac:dyDescent="0.3"/>
    <row r="992" ht="13.8" x14ac:dyDescent="0.3"/>
    <row r="993" ht="13.8" x14ac:dyDescent="0.3"/>
    <row r="994" ht="13.8" x14ac:dyDescent="0.3"/>
    <row r="995" ht="13.8" x14ac:dyDescent="0.3"/>
    <row r="996" ht="13.8" x14ac:dyDescent="0.3"/>
    <row r="997" ht="13.8" x14ac:dyDescent="0.3"/>
    <row r="998" ht="13.8" x14ac:dyDescent="0.3"/>
    <row r="999" ht="13.8" x14ac:dyDescent="0.3"/>
    <row r="1000" ht="13.8" x14ac:dyDescent="0.3"/>
  </sheetData>
  <pageMargins left="0.70866141732283472" right="0.70866141732283472" top="0.47244094488188981" bottom="0.55118110236220474" header="0.31496062992125984" footer="0.31496062992125984"/>
  <pageSetup paperSize="9" orientation="portrait" r:id="rId1"/>
  <headerFooter>
    <oddFooter>&amp;L&amp;"-,Normal"&amp;8BTS CG - P6 - Pack Inbox  - &amp;F   -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1"/>
  <sheetViews>
    <sheetView workbookViewId="0">
      <selection activeCell="H40" sqref="H40"/>
    </sheetView>
  </sheetViews>
  <sheetFormatPr baseColWidth="10" defaultRowHeight="13.8" x14ac:dyDescent="0.3"/>
  <cols>
    <col min="1" max="1" width="23.77734375" style="32" customWidth="1"/>
    <col min="2" max="2" width="9.44140625" style="32" customWidth="1"/>
    <col min="3" max="4" width="10.21875" style="32" customWidth="1"/>
    <col min="5" max="5" width="24.77734375" style="32" customWidth="1"/>
    <col min="6" max="6" width="9.5546875" style="32" customWidth="1"/>
    <col min="7" max="7" width="9.77734375" style="32" customWidth="1"/>
    <col min="8" max="8" width="10" style="32" customWidth="1"/>
    <col min="9" max="260" width="11" style="32"/>
    <col min="261" max="261" width="27.21875" style="32" customWidth="1"/>
    <col min="262" max="262" width="13.5546875" style="32" customWidth="1"/>
    <col min="263" max="263" width="28.21875" style="32" bestFit="1" customWidth="1"/>
    <col min="264" max="264" width="12.21875" style="32" customWidth="1"/>
    <col min="265" max="516" width="11" style="32"/>
    <col min="517" max="517" width="27.21875" style="32" customWidth="1"/>
    <col min="518" max="518" width="13.5546875" style="32" customWidth="1"/>
    <col min="519" max="519" width="28.21875" style="32" bestFit="1" customWidth="1"/>
    <col min="520" max="520" width="12.21875" style="32" customWidth="1"/>
    <col min="521" max="772" width="11" style="32"/>
    <col min="773" max="773" width="27.21875" style="32" customWidth="1"/>
    <col min="774" max="774" width="13.5546875" style="32" customWidth="1"/>
    <col min="775" max="775" width="28.21875" style="32" bestFit="1" customWidth="1"/>
    <col min="776" max="776" width="12.21875" style="32" customWidth="1"/>
    <col min="777" max="1028" width="11" style="32"/>
    <col min="1029" max="1029" width="27.21875" style="32" customWidth="1"/>
    <col min="1030" max="1030" width="13.5546875" style="32" customWidth="1"/>
    <col min="1031" max="1031" width="28.21875" style="32" bestFit="1" customWidth="1"/>
    <col min="1032" max="1032" width="12.21875" style="32" customWidth="1"/>
    <col min="1033" max="1284" width="11" style="32"/>
    <col min="1285" max="1285" width="27.21875" style="32" customWidth="1"/>
    <col min="1286" max="1286" width="13.5546875" style="32" customWidth="1"/>
    <col min="1287" max="1287" width="28.21875" style="32" bestFit="1" customWidth="1"/>
    <col min="1288" max="1288" width="12.21875" style="32" customWidth="1"/>
    <col min="1289" max="1540" width="11" style="32"/>
    <col min="1541" max="1541" width="27.21875" style="32" customWidth="1"/>
    <col min="1542" max="1542" width="13.5546875" style="32" customWidth="1"/>
    <col min="1543" max="1543" width="28.21875" style="32" bestFit="1" customWidth="1"/>
    <col min="1544" max="1544" width="12.21875" style="32" customWidth="1"/>
    <col min="1545" max="1796" width="11" style="32"/>
    <col min="1797" max="1797" width="27.21875" style="32" customWidth="1"/>
    <col min="1798" max="1798" width="13.5546875" style="32" customWidth="1"/>
    <col min="1799" max="1799" width="28.21875" style="32" bestFit="1" customWidth="1"/>
    <col min="1800" max="1800" width="12.21875" style="32" customWidth="1"/>
    <col min="1801" max="2052" width="11" style="32"/>
    <col min="2053" max="2053" width="27.21875" style="32" customWidth="1"/>
    <col min="2054" max="2054" width="13.5546875" style="32" customWidth="1"/>
    <col min="2055" max="2055" width="28.21875" style="32" bestFit="1" customWidth="1"/>
    <col min="2056" max="2056" width="12.21875" style="32" customWidth="1"/>
    <col min="2057" max="2308" width="11" style="32"/>
    <col min="2309" max="2309" width="27.21875" style="32" customWidth="1"/>
    <col min="2310" max="2310" width="13.5546875" style="32" customWidth="1"/>
    <col min="2311" max="2311" width="28.21875" style="32" bestFit="1" customWidth="1"/>
    <col min="2312" max="2312" width="12.21875" style="32" customWidth="1"/>
    <col min="2313" max="2564" width="11" style="32"/>
    <col min="2565" max="2565" width="27.21875" style="32" customWidth="1"/>
    <col min="2566" max="2566" width="13.5546875" style="32" customWidth="1"/>
    <col min="2567" max="2567" width="28.21875" style="32" bestFit="1" customWidth="1"/>
    <col min="2568" max="2568" width="12.21875" style="32" customWidth="1"/>
    <col min="2569" max="2820" width="11" style="32"/>
    <col min="2821" max="2821" width="27.21875" style="32" customWidth="1"/>
    <col min="2822" max="2822" width="13.5546875" style="32" customWidth="1"/>
    <col min="2823" max="2823" width="28.21875" style="32" bestFit="1" customWidth="1"/>
    <col min="2824" max="2824" width="12.21875" style="32" customWidth="1"/>
    <col min="2825" max="3076" width="11" style="32"/>
    <col min="3077" max="3077" width="27.21875" style="32" customWidth="1"/>
    <col min="3078" max="3078" width="13.5546875" style="32" customWidth="1"/>
    <col min="3079" max="3079" width="28.21875" style="32" bestFit="1" customWidth="1"/>
    <col min="3080" max="3080" width="12.21875" style="32" customWidth="1"/>
    <col min="3081" max="3332" width="11" style="32"/>
    <col min="3333" max="3333" width="27.21875" style="32" customWidth="1"/>
    <col min="3334" max="3334" width="13.5546875" style="32" customWidth="1"/>
    <col min="3335" max="3335" width="28.21875" style="32" bestFit="1" customWidth="1"/>
    <col min="3336" max="3336" width="12.21875" style="32" customWidth="1"/>
    <col min="3337" max="3588" width="11" style="32"/>
    <col min="3589" max="3589" width="27.21875" style="32" customWidth="1"/>
    <col min="3590" max="3590" width="13.5546875" style="32" customWidth="1"/>
    <col min="3591" max="3591" width="28.21875" style="32" bestFit="1" customWidth="1"/>
    <col min="3592" max="3592" width="12.21875" style="32" customWidth="1"/>
    <col min="3593" max="3844" width="11" style="32"/>
    <col min="3845" max="3845" width="27.21875" style="32" customWidth="1"/>
    <col min="3846" max="3846" width="13.5546875" style="32" customWidth="1"/>
    <col min="3847" max="3847" width="28.21875" style="32" bestFit="1" customWidth="1"/>
    <col min="3848" max="3848" width="12.21875" style="32" customWidth="1"/>
    <col min="3849" max="4100" width="11" style="32"/>
    <col min="4101" max="4101" width="27.21875" style="32" customWidth="1"/>
    <col min="4102" max="4102" width="13.5546875" style="32" customWidth="1"/>
    <col min="4103" max="4103" width="28.21875" style="32" bestFit="1" customWidth="1"/>
    <col min="4104" max="4104" width="12.21875" style="32" customWidth="1"/>
    <col min="4105" max="4356" width="11" style="32"/>
    <col min="4357" max="4357" width="27.21875" style="32" customWidth="1"/>
    <col min="4358" max="4358" width="13.5546875" style="32" customWidth="1"/>
    <col min="4359" max="4359" width="28.21875" style="32" bestFit="1" customWidth="1"/>
    <col min="4360" max="4360" width="12.21875" style="32" customWidth="1"/>
    <col min="4361" max="4612" width="11" style="32"/>
    <col min="4613" max="4613" width="27.21875" style="32" customWidth="1"/>
    <col min="4614" max="4614" width="13.5546875" style="32" customWidth="1"/>
    <col min="4615" max="4615" width="28.21875" style="32" bestFit="1" customWidth="1"/>
    <col min="4616" max="4616" width="12.21875" style="32" customWidth="1"/>
    <col min="4617" max="4868" width="11" style="32"/>
    <col min="4869" max="4869" width="27.21875" style="32" customWidth="1"/>
    <col min="4870" max="4870" width="13.5546875" style="32" customWidth="1"/>
    <col min="4871" max="4871" width="28.21875" style="32" bestFit="1" customWidth="1"/>
    <col min="4872" max="4872" width="12.21875" style="32" customWidth="1"/>
    <col min="4873" max="5124" width="11" style="32"/>
    <col min="5125" max="5125" width="27.21875" style="32" customWidth="1"/>
    <col min="5126" max="5126" width="13.5546875" style="32" customWidth="1"/>
    <col min="5127" max="5127" width="28.21875" style="32" bestFit="1" customWidth="1"/>
    <col min="5128" max="5128" width="12.21875" style="32" customWidth="1"/>
    <col min="5129" max="5380" width="11" style="32"/>
    <col min="5381" max="5381" width="27.21875" style="32" customWidth="1"/>
    <col min="5382" max="5382" width="13.5546875" style="32" customWidth="1"/>
    <col min="5383" max="5383" width="28.21875" style="32" bestFit="1" customWidth="1"/>
    <col min="5384" max="5384" width="12.21875" style="32" customWidth="1"/>
    <col min="5385" max="5636" width="11" style="32"/>
    <col min="5637" max="5637" width="27.21875" style="32" customWidth="1"/>
    <col min="5638" max="5638" width="13.5546875" style="32" customWidth="1"/>
    <col min="5639" max="5639" width="28.21875" style="32" bestFit="1" customWidth="1"/>
    <col min="5640" max="5640" width="12.21875" style="32" customWidth="1"/>
    <col min="5641" max="5892" width="11" style="32"/>
    <col min="5893" max="5893" width="27.21875" style="32" customWidth="1"/>
    <col min="5894" max="5894" width="13.5546875" style="32" customWidth="1"/>
    <col min="5895" max="5895" width="28.21875" style="32" bestFit="1" customWidth="1"/>
    <col min="5896" max="5896" width="12.21875" style="32" customWidth="1"/>
    <col min="5897" max="6148" width="11" style="32"/>
    <col min="6149" max="6149" width="27.21875" style="32" customWidth="1"/>
    <col min="6150" max="6150" width="13.5546875" style="32" customWidth="1"/>
    <col min="6151" max="6151" width="28.21875" style="32" bestFit="1" customWidth="1"/>
    <col min="6152" max="6152" width="12.21875" style="32" customWidth="1"/>
    <col min="6153" max="6404" width="11" style="32"/>
    <col min="6405" max="6405" width="27.21875" style="32" customWidth="1"/>
    <col min="6406" max="6406" width="13.5546875" style="32" customWidth="1"/>
    <col min="6407" max="6407" width="28.21875" style="32" bestFit="1" customWidth="1"/>
    <col min="6408" max="6408" width="12.21875" style="32" customWidth="1"/>
    <col min="6409" max="6660" width="11" style="32"/>
    <col min="6661" max="6661" width="27.21875" style="32" customWidth="1"/>
    <col min="6662" max="6662" width="13.5546875" style="32" customWidth="1"/>
    <col min="6663" max="6663" width="28.21875" style="32" bestFit="1" customWidth="1"/>
    <col min="6664" max="6664" width="12.21875" style="32" customWidth="1"/>
    <col min="6665" max="6916" width="11" style="32"/>
    <col min="6917" max="6917" width="27.21875" style="32" customWidth="1"/>
    <col min="6918" max="6918" width="13.5546875" style="32" customWidth="1"/>
    <col min="6919" max="6919" width="28.21875" style="32" bestFit="1" customWidth="1"/>
    <col min="6920" max="6920" width="12.21875" style="32" customWidth="1"/>
    <col min="6921" max="7172" width="11" style="32"/>
    <col min="7173" max="7173" width="27.21875" style="32" customWidth="1"/>
    <col min="7174" max="7174" width="13.5546875" style="32" customWidth="1"/>
    <col min="7175" max="7175" width="28.21875" style="32" bestFit="1" customWidth="1"/>
    <col min="7176" max="7176" width="12.21875" style="32" customWidth="1"/>
    <col min="7177" max="7428" width="11" style="32"/>
    <col min="7429" max="7429" width="27.21875" style="32" customWidth="1"/>
    <col min="7430" max="7430" width="13.5546875" style="32" customWidth="1"/>
    <col min="7431" max="7431" width="28.21875" style="32" bestFit="1" customWidth="1"/>
    <col min="7432" max="7432" width="12.21875" style="32" customWidth="1"/>
    <col min="7433" max="7684" width="11" style="32"/>
    <col min="7685" max="7685" width="27.21875" style="32" customWidth="1"/>
    <col min="7686" max="7686" width="13.5546875" style="32" customWidth="1"/>
    <col min="7687" max="7687" width="28.21875" style="32" bestFit="1" customWidth="1"/>
    <col min="7688" max="7688" width="12.21875" style="32" customWidth="1"/>
    <col min="7689" max="7940" width="11" style="32"/>
    <col min="7941" max="7941" width="27.21875" style="32" customWidth="1"/>
    <col min="7942" max="7942" width="13.5546875" style="32" customWidth="1"/>
    <col min="7943" max="7943" width="28.21875" style="32" bestFit="1" customWidth="1"/>
    <col min="7944" max="7944" width="12.21875" style="32" customWidth="1"/>
    <col min="7945" max="8196" width="11" style="32"/>
    <col min="8197" max="8197" width="27.21875" style="32" customWidth="1"/>
    <col min="8198" max="8198" width="13.5546875" style="32" customWidth="1"/>
    <col min="8199" max="8199" width="28.21875" style="32" bestFit="1" customWidth="1"/>
    <col min="8200" max="8200" width="12.21875" style="32" customWidth="1"/>
    <col min="8201" max="8452" width="11" style="32"/>
    <col min="8453" max="8453" width="27.21875" style="32" customWidth="1"/>
    <col min="8454" max="8454" width="13.5546875" style="32" customWidth="1"/>
    <col min="8455" max="8455" width="28.21875" style="32" bestFit="1" customWidth="1"/>
    <col min="8456" max="8456" width="12.21875" style="32" customWidth="1"/>
    <col min="8457" max="8708" width="11" style="32"/>
    <col min="8709" max="8709" width="27.21875" style="32" customWidth="1"/>
    <col min="8710" max="8710" width="13.5546875" style="32" customWidth="1"/>
    <col min="8711" max="8711" width="28.21875" style="32" bestFit="1" customWidth="1"/>
    <col min="8712" max="8712" width="12.21875" style="32" customWidth="1"/>
    <col min="8713" max="8964" width="11" style="32"/>
    <col min="8965" max="8965" width="27.21875" style="32" customWidth="1"/>
    <col min="8966" max="8966" width="13.5546875" style="32" customWidth="1"/>
    <col min="8967" max="8967" width="28.21875" style="32" bestFit="1" customWidth="1"/>
    <col min="8968" max="8968" width="12.21875" style="32" customWidth="1"/>
    <col min="8969" max="9220" width="11" style="32"/>
    <col min="9221" max="9221" width="27.21875" style="32" customWidth="1"/>
    <col min="9222" max="9222" width="13.5546875" style="32" customWidth="1"/>
    <col min="9223" max="9223" width="28.21875" style="32" bestFit="1" customWidth="1"/>
    <col min="9224" max="9224" width="12.21875" style="32" customWidth="1"/>
    <col min="9225" max="9476" width="11" style="32"/>
    <col min="9477" max="9477" width="27.21875" style="32" customWidth="1"/>
    <col min="9478" max="9478" width="13.5546875" style="32" customWidth="1"/>
    <col min="9479" max="9479" width="28.21875" style="32" bestFit="1" customWidth="1"/>
    <col min="9480" max="9480" width="12.21875" style="32" customWidth="1"/>
    <col min="9481" max="9732" width="11" style="32"/>
    <col min="9733" max="9733" width="27.21875" style="32" customWidth="1"/>
    <col min="9734" max="9734" width="13.5546875" style="32" customWidth="1"/>
    <col min="9735" max="9735" width="28.21875" style="32" bestFit="1" customWidth="1"/>
    <col min="9736" max="9736" width="12.21875" style="32" customWidth="1"/>
    <col min="9737" max="9988" width="11" style="32"/>
    <col min="9989" max="9989" width="27.21875" style="32" customWidth="1"/>
    <col min="9990" max="9990" width="13.5546875" style="32" customWidth="1"/>
    <col min="9991" max="9991" width="28.21875" style="32" bestFit="1" customWidth="1"/>
    <col min="9992" max="9992" width="12.21875" style="32" customWidth="1"/>
    <col min="9993" max="10244" width="11" style="32"/>
    <col min="10245" max="10245" width="27.21875" style="32" customWidth="1"/>
    <col min="10246" max="10246" width="13.5546875" style="32" customWidth="1"/>
    <col min="10247" max="10247" width="28.21875" style="32" bestFit="1" customWidth="1"/>
    <col min="10248" max="10248" width="12.21875" style="32" customWidth="1"/>
    <col min="10249" max="10500" width="11" style="32"/>
    <col min="10501" max="10501" width="27.21875" style="32" customWidth="1"/>
    <col min="10502" max="10502" width="13.5546875" style="32" customWidth="1"/>
    <col min="10503" max="10503" width="28.21875" style="32" bestFit="1" customWidth="1"/>
    <col min="10504" max="10504" width="12.21875" style="32" customWidth="1"/>
    <col min="10505" max="10756" width="11" style="32"/>
    <col min="10757" max="10757" width="27.21875" style="32" customWidth="1"/>
    <col min="10758" max="10758" width="13.5546875" style="32" customWidth="1"/>
    <col min="10759" max="10759" width="28.21875" style="32" bestFit="1" customWidth="1"/>
    <col min="10760" max="10760" width="12.21875" style="32" customWidth="1"/>
    <col min="10761" max="11012" width="11" style="32"/>
    <col min="11013" max="11013" width="27.21875" style="32" customWidth="1"/>
    <col min="11014" max="11014" width="13.5546875" style="32" customWidth="1"/>
    <col min="11015" max="11015" width="28.21875" style="32" bestFit="1" customWidth="1"/>
    <col min="11016" max="11016" width="12.21875" style="32" customWidth="1"/>
    <col min="11017" max="11268" width="11" style="32"/>
    <col min="11269" max="11269" width="27.21875" style="32" customWidth="1"/>
    <col min="11270" max="11270" width="13.5546875" style="32" customWidth="1"/>
    <col min="11271" max="11271" width="28.21875" style="32" bestFit="1" customWidth="1"/>
    <col min="11272" max="11272" width="12.21875" style="32" customWidth="1"/>
    <col min="11273" max="11524" width="11" style="32"/>
    <col min="11525" max="11525" width="27.21875" style="32" customWidth="1"/>
    <col min="11526" max="11526" width="13.5546875" style="32" customWidth="1"/>
    <col min="11527" max="11527" width="28.21875" style="32" bestFit="1" customWidth="1"/>
    <col min="11528" max="11528" width="12.21875" style="32" customWidth="1"/>
    <col min="11529" max="11780" width="11" style="32"/>
    <col min="11781" max="11781" width="27.21875" style="32" customWidth="1"/>
    <col min="11782" max="11782" width="13.5546875" style="32" customWidth="1"/>
    <col min="11783" max="11783" width="28.21875" style="32" bestFit="1" customWidth="1"/>
    <col min="11784" max="11784" width="12.21875" style="32" customWidth="1"/>
    <col min="11785" max="12036" width="11" style="32"/>
    <col min="12037" max="12037" width="27.21875" style="32" customWidth="1"/>
    <col min="12038" max="12038" width="13.5546875" style="32" customWidth="1"/>
    <col min="12039" max="12039" width="28.21875" style="32" bestFit="1" customWidth="1"/>
    <col min="12040" max="12040" width="12.21875" style="32" customWidth="1"/>
    <col min="12041" max="12292" width="11" style="32"/>
    <col min="12293" max="12293" width="27.21875" style="32" customWidth="1"/>
    <col min="12294" max="12294" width="13.5546875" style="32" customWidth="1"/>
    <col min="12295" max="12295" width="28.21875" style="32" bestFit="1" customWidth="1"/>
    <col min="12296" max="12296" width="12.21875" style="32" customWidth="1"/>
    <col min="12297" max="12548" width="11" style="32"/>
    <col min="12549" max="12549" width="27.21875" style="32" customWidth="1"/>
    <col min="12550" max="12550" width="13.5546875" style="32" customWidth="1"/>
    <col min="12551" max="12551" width="28.21875" style="32" bestFit="1" customWidth="1"/>
    <col min="12552" max="12552" width="12.21875" style="32" customWidth="1"/>
    <col min="12553" max="12804" width="11" style="32"/>
    <col min="12805" max="12805" width="27.21875" style="32" customWidth="1"/>
    <col min="12806" max="12806" width="13.5546875" style="32" customWidth="1"/>
    <col min="12807" max="12807" width="28.21875" style="32" bestFit="1" customWidth="1"/>
    <col min="12808" max="12808" width="12.21875" style="32" customWidth="1"/>
    <col min="12809" max="13060" width="11" style="32"/>
    <col min="13061" max="13061" width="27.21875" style="32" customWidth="1"/>
    <col min="13062" max="13062" width="13.5546875" style="32" customWidth="1"/>
    <col min="13063" max="13063" width="28.21875" style="32" bestFit="1" customWidth="1"/>
    <col min="13064" max="13064" width="12.21875" style="32" customWidth="1"/>
    <col min="13065" max="13316" width="11" style="32"/>
    <col min="13317" max="13317" width="27.21875" style="32" customWidth="1"/>
    <col min="13318" max="13318" width="13.5546875" style="32" customWidth="1"/>
    <col min="13319" max="13319" width="28.21875" style="32" bestFit="1" customWidth="1"/>
    <col min="13320" max="13320" width="12.21875" style="32" customWidth="1"/>
    <col min="13321" max="13572" width="11" style="32"/>
    <col min="13573" max="13573" width="27.21875" style="32" customWidth="1"/>
    <col min="13574" max="13574" width="13.5546875" style="32" customWidth="1"/>
    <col min="13575" max="13575" width="28.21875" style="32" bestFit="1" customWidth="1"/>
    <col min="13576" max="13576" width="12.21875" style="32" customWidth="1"/>
    <col min="13577" max="13828" width="11" style="32"/>
    <col min="13829" max="13829" width="27.21875" style="32" customWidth="1"/>
    <col min="13830" max="13830" width="13.5546875" style="32" customWidth="1"/>
    <col min="13831" max="13831" width="28.21875" style="32" bestFit="1" customWidth="1"/>
    <col min="13832" max="13832" width="12.21875" style="32" customWidth="1"/>
    <col min="13833" max="14084" width="11" style="32"/>
    <col min="14085" max="14085" width="27.21875" style="32" customWidth="1"/>
    <col min="14086" max="14086" width="13.5546875" style="32" customWidth="1"/>
    <col min="14087" max="14087" width="28.21875" style="32" bestFit="1" customWidth="1"/>
    <col min="14088" max="14088" width="12.21875" style="32" customWidth="1"/>
    <col min="14089" max="14340" width="11" style="32"/>
    <col min="14341" max="14341" width="27.21875" style="32" customWidth="1"/>
    <col min="14342" max="14342" width="13.5546875" style="32" customWidth="1"/>
    <col min="14343" max="14343" width="28.21875" style="32" bestFit="1" customWidth="1"/>
    <col min="14344" max="14344" width="12.21875" style="32" customWidth="1"/>
    <col min="14345" max="14596" width="11" style="32"/>
    <col min="14597" max="14597" width="27.21875" style="32" customWidth="1"/>
    <col min="14598" max="14598" width="13.5546875" style="32" customWidth="1"/>
    <col min="14599" max="14599" width="28.21875" style="32" bestFit="1" customWidth="1"/>
    <col min="14600" max="14600" width="12.21875" style="32" customWidth="1"/>
    <col min="14601" max="14852" width="11" style="32"/>
    <col min="14853" max="14853" width="27.21875" style="32" customWidth="1"/>
    <col min="14854" max="14854" width="13.5546875" style="32" customWidth="1"/>
    <col min="14855" max="14855" width="28.21875" style="32" bestFit="1" customWidth="1"/>
    <col min="14856" max="14856" width="12.21875" style="32" customWidth="1"/>
    <col min="14857" max="15108" width="11" style="32"/>
    <col min="15109" max="15109" width="27.21875" style="32" customWidth="1"/>
    <col min="15110" max="15110" width="13.5546875" style="32" customWidth="1"/>
    <col min="15111" max="15111" width="28.21875" style="32" bestFit="1" customWidth="1"/>
    <col min="15112" max="15112" width="12.21875" style="32" customWidth="1"/>
    <col min="15113" max="15364" width="11" style="32"/>
    <col min="15365" max="15365" width="27.21875" style="32" customWidth="1"/>
    <col min="15366" max="15366" width="13.5546875" style="32" customWidth="1"/>
    <col min="15367" max="15367" width="28.21875" style="32" bestFit="1" customWidth="1"/>
    <col min="15368" max="15368" width="12.21875" style="32" customWidth="1"/>
    <col min="15369" max="15620" width="11" style="32"/>
    <col min="15621" max="15621" width="27.21875" style="32" customWidth="1"/>
    <col min="15622" max="15622" width="13.5546875" style="32" customWidth="1"/>
    <col min="15623" max="15623" width="28.21875" style="32" bestFit="1" customWidth="1"/>
    <col min="15624" max="15624" width="12.21875" style="32" customWidth="1"/>
    <col min="15625" max="15876" width="11" style="32"/>
    <col min="15877" max="15877" width="27.21875" style="32" customWidth="1"/>
    <col min="15878" max="15878" width="13.5546875" style="32" customWidth="1"/>
    <col min="15879" max="15879" width="28.21875" style="32" bestFit="1" customWidth="1"/>
    <col min="15880" max="15880" width="12.21875" style="32" customWidth="1"/>
    <col min="15881" max="16132" width="11" style="32"/>
    <col min="16133" max="16133" width="27.21875" style="32" customWidth="1"/>
    <col min="16134" max="16134" width="13.5546875" style="32" customWidth="1"/>
    <col min="16135" max="16135" width="28.21875" style="32" bestFit="1" customWidth="1"/>
    <col min="16136" max="16136" width="12.21875" style="32" customWidth="1"/>
    <col min="16137" max="16384" width="11" style="32"/>
  </cols>
  <sheetData>
    <row r="1" spans="1:8" ht="17.7" customHeight="1" x14ac:dyDescent="0.3">
      <c r="A1" s="257" t="s">
        <v>131</v>
      </c>
      <c r="B1" s="258"/>
      <c r="C1" s="258"/>
      <c r="D1" s="258"/>
      <c r="E1" s="258"/>
      <c r="F1" s="258"/>
      <c r="G1" s="258"/>
      <c r="H1" s="259"/>
    </row>
    <row r="2" spans="1:8" ht="16.05" customHeight="1" x14ac:dyDescent="0.3">
      <c r="A2" s="33" t="s">
        <v>23</v>
      </c>
      <c r="B2" s="34" t="s">
        <v>53</v>
      </c>
      <c r="C2" s="34" t="s">
        <v>29</v>
      </c>
      <c r="D2" s="35" t="s">
        <v>30</v>
      </c>
      <c r="E2" s="33" t="s">
        <v>44</v>
      </c>
      <c r="F2" s="34" t="s">
        <v>53</v>
      </c>
      <c r="G2" s="34" t="s">
        <v>29</v>
      </c>
      <c r="H2" s="35" t="s">
        <v>30</v>
      </c>
    </row>
    <row r="3" spans="1:8" ht="16.05" customHeight="1" x14ac:dyDescent="0.3">
      <c r="A3" s="36" t="s">
        <v>63</v>
      </c>
      <c r="B3" s="37"/>
      <c r="C3" s="37"/>
      <c r="D3" s="38"/>
      <c r="E3" s="36" t="s">
        <v>64</v>
      </c>
      <c r="F3" s="39"/>
      <c r="G3" s="39"/>
      <c r="H3" s="40"/>
    </row>
    <row r="4" spans="1:8" ht="16.05" customHeight="1" x14ac:dyDescent="0.3">
      <c r="A4" s="41" t="s">
        <v>113</v>
      </c>
      <c r="B4" s="42"/>
      <c r="C4" s="42"/>
      <c r="D4" s="40"/>
      <c r="E4" s="41" t="s">
        <v>101</v>
      </c>
      <c r="F4" s="42">
        <f>Bilan!D29</f>
        <v>0</v>
      </c>
      <c r="G4" s="42">
        <f>Bilan!E29</f>
        <v>0</v>
      </c>
      <c r="H4" s="40">
        <f>Bilan!F29</f>
        <v>0</v>
      </c>
    </row>
    <row r="5" spans="1:8" ht="16.05" customHeight="1" x14ac:dyDescent="0.3">
      <c r="A5" s="43" t="s">
        <v>100</v>
      </c>
      <c r="B5" s="42">
        <f>SUM(Bilan!D6:D8)</f>
        <v>0</v>
      </c>
      <c r="C5" s="42" t="e">
        <f>SUM(Bilan!#REF!)+Bilan!#REF!</f>
        <v>#REF!</v>
      </c>
      <c r="D5" s="40" t="e">
        <f>SUM(Bilan!#REF!)+Bilan!#REF!</f>
        <v>#REF!</v>
      </c>
      <c r="E5" s="41" t="s">
        <v>124</v>
      </c>
      <c r="F5" s="42">
        <f>Bilan!E23</f>
        <v>0</v>
      </c>
      <c r="G5" s="42" t="e">
        <f>Bilan!#REF!</f>
        <v>#REF!</v>
      </c>
      <c r="H5" s="40" t="e">
        <f>Bilan!#REF!</f>
        <v>#REF!</v>
      </c>
    </row>
    <row r="6" spans="1:8" ht="16.05" customHeight="1" x14ac:dyDescent="0.3">
      <c r="A6" s="43" t="s">
        <v>102</v>
      </c>
      <c r="B6" s="42">
        <f>SUM(Bilan!D10:D13)</f>
        <v>0</v>
      </c>
      <c r="C6" s="42" t="e">
        <f>SUM(Bilan!#REF!)+Bilan!#REF!</f>
        <v>#REF!</v>
      </c>
      <c r="D6" s="40" t="e">
        <f>SUM(Bilan!#REF!)+Bilan!#REF!</f>
        <v>#REF!</v>
      </c>
      <c r="E6" s="41" t="s">
        <v>122</v>
      </c>
      <c r="F6" s="42" t="e">
        <f>Bilan!#REF!</f>
        <v>#REF!</v>
      </c>
      <c r="G6" s="42" t="e">
        <f>Bilan!#REF!</f>
        <v>#REF!</v>
      </c>
      <c r="H6" s="40" t="e">
        <f>Bilan!#REF!</f>
        <v>#REF!</v>
      </c>
    </row>
    <row r="7" spans="1:8" ht="16.05" customHeight="1" x14ac:dyDescent="0.3">
      <c r="A7" s="43" t="s">
        <v>103</v>
      </c>
      <c r="B7" s="42" t="e">
        <f>SUM(Bilan!#REF!)</f>
        <v>#REF!</v>
      </c>
      <c r="C7" s="42" t="e">
        <f>SUM(Bilan!#REF!)+Bilan!#REF!</f>
        <v>#REF!</v>
      </c>
      <c r="D7" s="40" t="e">
        <f>SUM(Bilan!#REF!)+Bilan!#REF!</f>
        <v>#REF!</v>
      </c>
      <c r="E7" s="41" t="s">
        <v>128</v>
      </c>
      <c r="F7" s="42" t="e">
        <f>SUM(Bilan!D33:D33)-Bilan!#REF!</f>
        <v>#REF!</v>
      </c>
      <c r="G7" s="42" t="e">
        <f>SUM(Bilan!E33:E33)-Bilan!#REF!</f>
        <v>#REF!</v>
      </c>
      <c r="H7" s="40" t="e">
        <f>SUM(Bilan!F33:F33)-Bilan!#REF!</f>
        <v>#REF!</v>
      </c>
    </row>
    <row r="8" spans="1:8" ht="16.05" customHeight="1" x14ac:dyDescent="0.3"/>
    <row r="9" spans="1:8" ht="16.05" customHeight="1" x14ac:dyDescent="0.3">
      <c r="A9" s="41"/>
      <c r="B9" s="42"/>
      <c r="C9" s="42"/>
      <c r="D9" s="40"/>
      <c r="E9" s="41"/>
      <c r="F9" s="42"/>
      <c r="G9" s="42"/>
      <c r="H9" s="40"/>
    </row>
    <row r="10" spans="1:8" ht="16.05" customHeight="1" x14ac:dyDescent="0.3">
      <c r="A10" s="41"/>
      <c r="B10" s="42"/>
      <c r="C10" s="42"/>
      <c r="D10" s="40"/>
      <c r="E10" s="41"/>
      <c r="F10" s="42"/>
      <c r="G10" s="42"/>
      <c r="H10" s="40"/>
    </row>
    <row r="11" spans="1:8" ht="16.05" customHeight="1" x14ac:dyDescent="0.3">
      <c r="A11" s="44" t="s">
        <v>121</v>
      </c>
      <c r="B11" s="45" t="e">
        <f>SUM(B5:B9)</f>
        <v>#REF!</v>
      </c>
      <c r="C11" s="45" t="e">
        <f>SUM(C5:C9)</f>
        <v>#REF!</v>
      </c>
      <c r="D11" s="46" t="e">
        <f>SUM(D5:D9)</f>
        <v>#REF!</v>
      </c>
      <c r="E11" s="44" t="s">
        <v>104</v>
      </c>
      <c r="F11" s="47" t="e">
        <f>SUM(F4:F10)</f>
        <v>#REF!</v>
      </c>
      <c r="G11" s="47" t="e">
        <f>SUM(G4:G10)</f>
        <v>#REF!</v>
      </c>
      <c r="H11" s="48" t="e">
        <f>SUM(H4:H10)</f>
        <v>#REF!</v>
      </c>
    </row>
    <row r="12" spans="1:8" ht="16.05" customHeight="1" x14ac:dyDescent="0.3">
      <c r="A12" s="49"/>
      <c r="B12" s="37"/>
      <c r="C12" s="37"/>
      <c r="D12" s="38"/>
      <c r="E12" s="49"/>
      <c r="F12" s="37"/>
      <c r="G12" s="37"/>
      <c r="H12" s="38"/>
    </row>
    <row r="13" spans="1:8" ht="16.05" customHeight="1" x14ac:dyDescent="0.3">
      <c r="A13" s="36" t="s">
        <v>38</v>
      </c>
      <c r="B13" s="37"/>
      <c r="C13" s="37"/>
      <c r="D13" s="38"/>
      <c r="E13" s="36" t="s">
        <v>65</v>
      </c>
      <c r="F13" s="39"/>
      <c r="G13" s="39"/>
      <c r="H13" s="38"/>
    </row>
    <row r="14" spans="1:8" ht="16.05" customHeight="1" x14ac:dyDescent="0.3">
      <c r="A14" s="36" t="s">
        <v>105</v>
      </c>
      <c r="B14" s="37"/>
      <c r="C14" s="37"/>
      <c r="D14" s="38"/>
      <c r="E14" s="36" t="s">
        <v>105</v>
      </c>
      <c r="F14" s="39"/>
      <c r="G14" s="39"/>
      <c r="H14" s="38"/>
    </row>
    <row r="15" spans="1:8" ht="16.05" customHeight="1" x14ac:dyDescent="0.3">
      <c r="A15" s="49" t="s">
        <v>99</v>
      </c>
      <c r="B15" s="37">
        <f>SUM(Bilan!D17:D18)</f>
        <v>0</v>
      </c>
      <c r="C15" s="37" t="e">
        <f>Bilan!#REF!+Bilan!#REF!+Bilan!#REF!+Bilan!#REF!+Bilan!#REF!+Bilan!#REF!</f>
        <v>#REF!</v>
      </c>
      <c r="D15" s="38" t="e">
        <f>Bilan!#REF!+Bilan!#REF!+Bilan!#REF!+Bilan!#REF!+Bilan!#REF!+Bilan!#REF!</f>
        <v>#REF!</v>
      </c>
      <c r="E15" s="49" t="s">
        <v>106</v>
      </c>
      <c r="F15" s="37"/>
      <c r="G15" s="37"/>
      <c r="H15" s="38"/>
    </row>
    <row r="16" spans="1:8" ht="16.05" customHeight="1" x14ac:dyDescent="0.3">
      <c r="A16" s="49" t="s">
        <v>107</v>
      </c>
      <c r="B16" s="37" t="e">
        <f>Bilan!#REF!</f>
        <v>#REF!</v>
      </c>
      <c r="C16" s="37" t="e">
        <f>Bilan!#REF!</f>
        <v>#REF!</v>
      </c>
      <c r="D16" s="38" t="e">
        <f>Bilan!#REF!</f>
        <v>#REF!</v>
      </c>
      <c r="E16" s="49" t="s">
        <v>108</v>
      </c>
      <c r="F16" s="37">
        <f>Bilan!D35</f>
        <v>0</v>
      </c>
      <c r="G16" s="37">
        <f>Bilan!E35</f>
        <v>0</v>
      </c>
      <c r="H16" s="38">
        <f>Bilan!F35</f>
        <v>0</v>
      </c>
    </row>
    <row r="17" spans="1:8" ht="16.05" customHeight="1" x14ac:dyDescent="0.3">
      <c r="A17" s="49" t="s">
        <v>115</v>
      </c>
      <c r="B17" s="37">
        <f>Bilan!D20</f>
        <v>0</v>
      </c>
      <c r="C17" s="37" t="e">
        <f>Bilan!#REF!</f>
        <v>#REF!</v>
      </c>
      <c r="D17" s="38" t="e">
        <f>Bilan!#REF!</f>
        <v>#REF!</v>
      </c>
      <c r="E17" s="49" t="s">
        <v>129</v>
      </c>
      <c r="F17" s="37" t="e">
        <f>Bilan!#REF!-Bilan!#REF!</f>
        <v>#REF!</v>
      </c>
      <c r="G17" s="37" t="e">
        <f>Bilan!#REF!-Bilan!#REF!</f>
        <v>#REF!</v>
      </c>
      <c r="H17" s="38" t="e">
        <f>Bilan!#REF!-Bilan!#REF!</f>
        <v>#REF!</v>
      </c>
    </row>
    <row r="18" spans="1:8" ht="16.05" customHeight="1" x14ac:dyDescent="0.3">
      <c r="A18" s="49" t="s">
        <v>114</v>
      </c>
      <c r="B18" s="37"/>
      <c r="C18" s="37"/>
      <c r="D18" s="38"/>
      <c r="E18" s="49" t="s">
        <v>51</v>
      </c>
      <c r="F18" s="37" t="e">
        <f>Bilan!#REF!</f>
        <v>#REF!</v>
      </c>
      <c r="G18" s="37" t="e">
        <f>Bilan!#REF!</f>
        <v>#REF!</v>
      </c>
      <c r="H18" s="38" t="e">
        <f>Bilan!#REF!</f>
        <v>#REF!</v>
      </c>
    </row>
    <row r="19" spans="1:8" ht="16.05" customHeight="1" x14ac:dyDescent="0.3">
      <c r="A19" s="49" t="s">
        <v>41</v>
      </c>
      <c r="B19" s="37" t="e">
        <f>Bilan!#REF!</f>
        <v>#REF!</v>
      </c>
      <c r="C19" s="37" t="e">
        <f>Bilan!#REF!</f>
        <v>#REF!</v>
      </c>
      <c r="D19" s="38" t="e">
        <f>Bilan!#REF!</f>
        <v>#REF!</v>
      </c>
    </row>
    <row r="20" spans="1:8" ht="16.05" customHeight="1" x14ac:dyDescent="0.3">
      <c r="A20" s="49"/>
      <c r="B20" s="37"/>
      <c r="C20" s="37"/>
      <c r="D20" s="38"/>
      <c r="F20" s="37"/>
      <c r="G20" s="37"/>
      <c r="H20" s="38"/>
    </row>
    <row r="21" spans="1:8" ht="16.05" customHeight="1" x14ac:dyDescent="0.3">
      <c r="A21" s="50" t="s">
        <v>126</v>
      </c>
      <c r="B21" s="51" t="e">
        <f>SUM(B15:B20)</f>
        <v>#REF!</v>
      </c>
      <c r="C21" s="51" t="e">
        <f t="shared" ref="C21:D21" si="0">SUM(C15:C20)</f>
        <v>#REF!</v>
      </c>
      <c r="D21" s="51" t="e">
        <f t="shared" si="0"/>
        <v>#REF!</v>
      </c>
      <c r="E21" s="50" t="s">
        <v>126</v>
      </c>
      <c r="F21" s="51" t="e">
        <f>SUM(F16:F18)</f>
        <v>#REF!</v>
      </c>
      <c r="G21" s="51" t="e">
        <f>SUM(G16:G18)</f>
        <v>#REF!</v>
      </c>
      <c r="H21" s="51" t="e">
        <f>SUM(H16:H18)</f>
        <v>#REF!</v>
      </c>
    </row>
    <row r="22" spans="1:8" ht="26.1" customHeight="1" x14ac:dyDescent="0.3">
      <c r="A22" s="36" t="s">
        <v>66</v>
      </c>
      <c r="B22" s="37"/>
      <c r="C22" s="37"/>
      <c r="D22" s="38"/>
      <c r="E22" s="36" t="s">
        <v>66</v>
      </c>
      <c r="F22" s="39"/>
      <c r="G22" s="39"/>
      <c r="H22" s="38"/>
    </row>
    <row r="23" spans="1:8" ht="16.05" customHeight="1" x14ac:dyDescent="0.3">
      <c r="A23" s="41" t="s">
        <v>109</v>
      </c>
      <c r="B23" s="37" t="e">
        <f>Bilan!#REF!</f>
        <v>#REF!</v>
      </c>
      <c r="C23" s="37" t="e">
        <f>Bilan!#REF!</f>
        <v>#REF!</v>
      </c>
      <c r="D23" s="38" t="e">
        <f>Bilan!#REF!</f>
        <v>#REF!</v>
      </c>
      <c r="E23" s="41" t="s">
        <v>50</v>
      </c>
      <c r="F23" s="42" t="e">
        <f>Bilan!#REF!+Bilan!#REF!</f>
        <v>#REF!</v>
      </c>
      <c r="G23" s="42" t="e">
        <f>Bilan!#REF!+Bilan!#REF!</f>
        <v>#REF!</v>
      </c>
      <c r="H23" s="40" t="e">
        <f>Bilan!#REF!+Bilan!#REF!</f>
        <v>#REF!</v>
      </c>
    </row>
    <row r="24" spans="1:8" ht="16.05" customHeight="1" x14ac:dyDescent="0.3">
      <c r="A24" s="41" t="s">
        <v>116</v>
      </c>
      <c r="B24" s="37"/>
      <c r="C24" s="37"/>
      <c r="D24" s="38"/>
      <c r="E24" s="41" t="s">
        <v>118</v>
      </c>
      <c r="F24" s="42"/>
      <c r="G24" s="42"/>
      <c r="H24" s="40"/>
    </row>
    <row r="25" spans="1:8" ht="16.05" customHeight="1" x14ac:dyDescent="0.3">
      <c r="A25" s="41" t="s">
        <v>117</v>
      </c>
      <c r="B25" s="37"/>
      <c r="C25" s="37"/>
      <c r="D25" s="38"/>
      <c r="E25" s="41" t="s">
        <v>119</v>
      </c>
      <c r="F25" s="42" t="e">
        <f>Bilan!#REF!</f>
        <v>#REF!</v>
      </c>
      <c r="G25" s="42" t="e">
        <f>Bilan!#REF!</f>
        <v>#REF!</v>
      </c>
      <c r="H25" s="40" t="e">
        <f>Bilan!#REF!</f>
        <v>#REF!</v>
      </c>
    </row>
    <row r="26" spans="1:8" ht="16.05" customHeight="1" x14ac:dyDescent="0.3">
      <c r="A26" s="52" t="s">
        <v>127</v>
      </c>
      <c r="B26" s="51" t="e">
        <f>SUM(B23:B25)</f>
        <v>#REF!</v>
      </c>
      <c r="C26" s="51" t="e">
        <f t="shared" ref="C26:D26" si="1">SUM(C23:C25)</f>
        <v>#REF!</v>
      </c>
      <c r="D26" s="51" t="e">
        <f t="shared" si="1"/>
        <v>#REF!</v>
      </c>
      <c r="E26" s="52" t="s">
        <v>127</v>
      </c>
      <c r="F26" s="53" t="e">
        <f>SUM(F23:F25)</f>
        <v>#REF!</v>
      </c>
      <c r="G26" s="53" t="e">
        <f t="shared" ref="G26:H26" si="2">SUM(G23:G25)</f>
        <v>#REF!</v>
      </c>
      <c r="H26" s="53" t="e">
        <f t="shared" si="2"/>
        <v>#REF!</v>
      </c>
    </row>
    <row r="27" spans="1:8" ht="16.05" customHeight="1" x14ac:dyDescent="0.3">
      <c r="A27" s="44" t="s">
        <v>120</v>
      </c>
      <c r="B27" s="45" t="e">
        <f>B21+SUM(B23:B25)</f>
        <v>#REF!</v>
      </c>
      <c r="C27" s="45" t="e">
        <f t="shared" ref="C27:D27" si="3">C21+SUM(C23:C25)</f>
        <v>#REF!</v>
      </c>
      <c r="D27" s="45" t="e">
        <f t="shared" si="3"/>
        <v>#REF!</v>
      </c>
      <c r="E27" s="44" t="s">
        <v>111</v>
      </c>
      <c r="F27" s="47" t="e">
        <f>F21+F26</f>
        <v>#REF!</v>
      </c>
      <c r="G27" s="47" t="e">
        <f>G21+G26</f>
        <v>#REF!</v>
      </c>
      <c r="H27" s="47" t="e">
        <f>H21+H26</f>
        <v>#REF!</v>
      </c>
    </row>
    <row r="28" spans="1:8" ht="16.05" customHeight="1" x14ac:dyDescent="0.3">
      <c r="A28" s="41"/>
      <c r="B28" s="37"/>
      <c r="C28" s="37"/>
      <c r="D28" s="38"/>
      <c r="E28" s="41"/>
      <c r="F28" s="42"/>
      <c r="G28" s="42"/>
      <c r="H28" s="38"/>
    </row>
    <row r="29" spans="1:8" ht="16.05" customHeight="1" x14ac:dyDescent="0.3">
      <c r="A29" s="36" t="s">
        <v>67</v>
      </c>
      <c r="B29" s="42"/>
      <c r="C29" s="42"/>
      <c r="D29" s="40"/>
      <c r="E29" s="36" t="s">
        <v>68</v>
      </c>
      <c r="F29" s="39"/>
      <c r="G29" s="39"/>
      <c r="H29" s="54"/>
    </row>
    <row r="30" spans="1:8" ht="16.05" customHeight="1" x14ac:dyDescent="0.3">
      <c r="A30" s="41" t="s">
        <v>39</v>
      </c>
      <c r="B30" s="42" t="e">
        <f>Bilan!#REF!</f>
        <v>#REF!</v>
      </c>
      <c r="C30" s="42" t="e">
        <f>Bilan!#REF!+Bilan!#REF!</f>
        <v>#REF!</v>
      </c>
      <c r="D30" s="40" t="e">
        <f>Bilan!#REF!+Bilan!#REF!</f>
        <v>#REF!</v>
      </c>
      <c r="E30" s="41" t="s">
        <v>110</v>
      </c>
      <c r="F30" s="42" t="e">
        <f>Bilan!#REF!</f>
        <v>#REF!</v>
      </c>
      <c r="G30" s="42" t="e">
        <f>Bilan!#REF!</f>
        <v>#REF!</v>
      </c>
      <c r="H30" s="40" t="e">
        <f>Bilan!#REF!</f>
        <v>#REF!</v>
      </c>
    </row>
    <row r="31" spans="1:8" ht="16.05" customHeight="1" x14ac:dyDescent="0.3">
      <c r="A31" s="41" t="s">
        <v>40</v>
      </c>
      <c r="B31" s="42">
        <f>Bilan!D21</f>
        <v>0</v>
      </c>
      <c r="C31" s="42" t="e">
        <f>Bilan!#REF!</f>
        <v>#REF!</v>
      </c>
      <c r="D31" s="40" t="e">
        <f>Bilan!#REF!</f>
        <v>#REF!</v>
      </c>
      <c r="E31" s="41"/>
      <c r="F31" s="42"/>
      <c r="G31" s="42"/>
      <c r="H31" s="40"/>
    </row>
    <row r="32" spans="1:8" ht="16.05" customHeight="1" x14ac:dyDescent="0.3">
      <c r="A32" s="36"/>
      <c r="B32" s="42"/>
      <c r="C32" s="42"/>
      <c r="D32" s="40"/>
      <c r="E32" s="36"/>
      <c r="F32" s="39"/>
      <c r="G32" s="39"/>
      <c r="H32" s="54"/>
    </row>
    <row r="33" spans="1:8" ht="16.05" customHeight="1" x14ac:dyDescent="0.3">
      <c r="A33" s="44" t="s">
        <v>123</v>
      </c>
      <c r="B33" s="45" t="e">
        <f>SUM(B30:B31)</f>
        <v>#REF!</v>
      </c>
      <c r="C33" s="45" t="e">
        <f t="shared" ref="C33:D33" si="4">SUM(C30:C31)</f>
        <v>#REF!</v>
      </c>
      <c r="D33" s="46" t="e">
        <f t="shared" si="4"/>
        <v>#REF!</v>
      </c>
      <c r="E33" s="44" t="s">
        <v>123</v>
      </c>
      <c r="F33" s="47" t="e">
        <f>SUM(F30:F31)</f>
        <v>#REF!</v>
      </c>
      <c r="G33" s="47" t="e">
        <f t="shared" ref="G33:H33" si="5">SUM(G30:G31)</f>
        <v>#REF!</v>
      </c>
      <c r="H33" s="48" t="e">
        <f t="shared" si="5"/>
        <v>#REF!</v>
      </c>
    </row>
    <row r="34" spans="1:8" ht="19.5" customHeight="1" x14ac:dyDescent="0.3">
      <c r="A34" s="55" t="s">
        <v>69</v>
      </c>
      <c r="B34" s="56" t="e">
        <f>B11+B27+B33</f>
        <v>#REF!</v>
      </c>
      <c r="C34" s="56" t="e">
        <f>C11+C27+C33</f>
        <v>#REF!</v>
      </c>
      <c r="D34" s="57" t="e">
        <f t="shared" ref="D34" si="6">D11+D27+D33</f>
        <v>#REF!</v>
      </c>
      <c r="E34" s="55" t="s">
        <v>69</v>
      </c>
      <c r="F34" s="56" t="e">
        <f>F11+F27+F33</f>
        <v>#REF!</v>
      </c>
      <c r="G34" s="56" t="e">
        <f t="shared" ref="G34:H34" si="7">G11+G27+G33</f>
        <v>#REF!</v>
      </c>
      <c r="H34" s="57" t="e">
        <f t="shared" si="7"/>
        <v>#REF!</v>
      </c>
    </row>
    <row r="35" spans="1:8" x14ac:dyDescent="0.3">
      <c r="A35" s="58"/>
      <c r="E35" s="59" t="s">
        <v>112</v>
      </c>
      <c r="F35" s="60"/>
      <c r="G35" s="60"/>
    </row>
    <row r="36" spans="1:8" x14ac:dyDescent="0.3">
      <c r="E36" s="59"/>
      <c r="F36" s="60"/>
      <c r="G36" s="60"/>
    </row>
    <row r="37" spans="1:8" x14ac:dyDescent="0.3">
      <c r="A37" s="15"/>
      <c r="B37" s="62" t="s">
        <v>53</v>
      </c>
      <c r="C37" s="62" t="s">
        <v>29</v>
      </c>
      <c r="D37" s="62" t="s">
        <v>30</v>
      </c>
    </row>
    <row r="38" spans="1:8" x14ac:dyDescent="0.3">
      <c r="A38" s="63" t="s">
        <v>70</v>
      </c>
      <c r="B38" s="64" t="e">
        <f>F11</f>
        <v>#REF!</v>
      </c>
      <c r="C38" s="64" t="e">
        <f t="shared" ref="C38:D38" si="8">G11</f>
        <v>#REF!</v>
      </c>
      <c r="D38" s="64" t="e">
        <f t="shared" si="8"/>
        <v>#REF!</v>
      </c>
    </row>
    <row r="39" spans="1:8" x14ac:dyDescent="0.3">
      <c r="A39" s="65" t="s">
        <v>71</v>
      </c>
      <c r="B39" s="17" t="e">
        <f>B11</f>
        <v>#REF!</v>
      </c>
      <c r="C39" s="17" t="e">
        <f t="shared" ref="C39:D39" si="9">C11</f>
        <v>#REF!</v>
      </c>
      <c r="D39" s="17" t="e">
        <f t="shared" si="9"/>
        <v>#REF!</v>
      </c>
    </row>
    <row r="40" spans="1:8" x14ac:dyDescent="0.3">
      <c r="A40" s="66" t="s">
        <v>72</v>
      </c>
      <c r="B40" s="67" t="e">
        <f t="shared" ref="B40" si="10">B38-B39</f>
        <v>#REF!</v>
      </c>
      <c r="C40" s="67" t="e">
        <f t="shared" ref="C40:D40" si="11">C38-C39</f>
        <v>#REF!</v>
      </c>
      <c r="D40" s="67" t="e">
        <f t="shared" si="11"/>
        <v>#REF!</v>
      </c>
    </row>
    <row r="41" spans="1:8" ht="17.55" customHeight="1" x14ac:dyDescent="0.3">
      <c r="A41" s="65" t="s">
        <v>73</v>
      </c>
      <c r="B41" s="17" t="e">
        <f>B21</f>
        <v>#REF!</v>
      </c>
      <c r="C41" s="17" t="e">
        <f>SUM(C15:C20)</f>
        <v>#REF!</v>
      </c>
      <c r="D41" s="17" t="e">
        <f>SUM(D15:D20)</f>
        <v>#REF!</v>
      </c>
    </row>
    <row r="42" spans="1:8" x14ac:dyDescent="0.3">
      <c r="A42" s="65" t="s">
        <v>74</v>
      </c>
      <c r="B42" s="17" t="e">
        <f>F21</f>
        <v>#REF!</v>
      </c>
      <c r="C42" s="17" t="e">
        <f>SUM(G15:G18)</f>
        <v>#REF!</v>
      </c>
      <c r="D42" s="17" t="e">
        <f>SUM(H15:H18)</f>
        <v>#REF!</v>
      </c>
    </row>
    <row r="43" spans="1:8" x14ac:dyDescent="0.3">
      <c r="A43" s="68" t="s">
        <v>75</v>
      </c>
      <c r="B43" s="69" t="e">
        <f t="shared" ref="B43" si="12">B41-B42</f>
        <v>#REF!</v>
      </c>
      <c r="C43" s="69" t="e">
        <f t="shared" ref="C43:D43" si="13">C41-C42</f>
        <v>#REF!</v>
      </c>
      <c r="D43" s="69" t="e">
        <f t="shared" si="13"/>
        <v>#REF!</v>
      </c>
    </row>
    <row r="44" spans="1:8" x14ac:dyDescent="0.3">
      <c r="A44" s="65" t="s">
        <v>76</v>
      </c>
      <c r="B44" s="17" t="e">
        <f>B26</f>
        <v>#REF!</v>
      </c>
      <c r="C44" s="17" t="e">
        <f t="shared" ref="C44:D44" si="14">C26</f>
        <v>#REF!</v>
      </c>
      <c r="D44" s="17" t="e">
        <f t="shared" si="14"/>
        <v>#REF!</v>
      </c>
    </row>
    <row r="45" spans="1:8" x14ac:dyDescent="0.3">
      <c r="A45" s="65" t="s">
        <v>77</v>
      </c>
      <c r="B45" s="17" t="e">
        <f>F26</f>
        <v>#REF!</v>
      </c>
      <c r="C45" s="17" t="e">
        <f t="shared" ref="C45:D45" si="15">G26</f>
        <v>#REF!</v>
      </c>
      <c r="D45" s="17" t="e">
        <f t="shared" si="15"/>
        <v>#REF!</v>
      </c>
    </row>
    <row r="46" spans="1:8" x14ac:dyDescent="0.3">
      <c r="A46" s="68" t="s">
        <v>78</v>
      </c>
      <c r="B46" s="69" t="e">
        <f t="shared" ref="B46" si="16">B44-B45</f>
        <v>#REF!</v>
      </c>
      <c r="C46" s="69" t="e">
        <f t="shared" ref="C46:D46" si="17">C44-C45</f>
        <v>#REF!</v>
      </c>
      <c r="D46" s="69" t="e">
        <f t="shared" si="17"/>
        <v>#REF!</v>
      </c>
    </row>
    <row r="47" spans="1:8" x14ac:dyDescent="0.3">
      <c r="A47" s="66" t="s">
        <v>79</v>
      </c>
      <c r="B47" s="67" t="e">
        <f>B43+B46</f>
        <v>#REF!</v>
      </c>
      <c r="C47" s="67" t="e">
        <f>C43+C46</f>
        <v>#REF!</v>
      </c>
      <c r="D47" s="67" t="e">
        <f>D43+D46</f>
        <v>#REF!</v>
      </c>
    </row>
    <row r="48" spans="1:8" x14ac:dyDescent="0.3">
      <c r="A48" s="65" t="s">
        <v>72</v>
      </c>
      <c r="B48" s="17" t="e">
        <f>B40</f>
        <v>#REF!</v>
      </c>
      <c r="C48" s="17" t="e">
        <f>C40</f>
        <v>#REF!</v>
      </c>
      <c r="D48" s="17" t="e">
        <f>D40</f>
        <v>#REF!</v>
      </c>
    </row>
    <row r="49" spans="1:4" x14ac:dyDescent="0.3">
      <c r="A49" s="65" t="s">
        <v>80</v>
      </c>
      <c r="B49" s="17" t="e">
        <f>B47</f>
        <v>#REF!</v>
      </c>
      <c r="C49" s="17" t="e">
        <f>C47</f>
        <v>#REF!</v>
      </c>
      <c r="D49" s="17" t="e">
        <f>D47</f>
        <v>#REF!</v>
      </c>
    </row>
    <row r="50" spans="1:4" x14ac:dyDescent="0.3">
      <c r="A50" s="70" t="s">
        <v>81</v>
      </c>
      <c r="B50" s="71" t="e">
        <f t="shared" ref="B50" si="18">B48-B49</f>
        <v>#REF!</v>
      </c>
      <c r="C50" s="71" t="e">
        <f t="shared" ref="C50:D50" si="19">C48-C49</f>
        <v>#REF!</v>
      </c>
      <c r="D50" s="71" t="e">
        <f t="shared" si="19"/>
        <v>#REF!</v>
      </c>
    </row>
    <row r="51" spans="1:4" x14ac:dyDescent="0.3">
      <c r="A51" s="28" t="s">
        <v>82</v>
      </c>
      <c r="B51" s="60" t="e">
        <f>B33-F33</f>
        <v>#REF!</v>
      </c>
      <c r="C51" s="60" t="e">
        <f t="shared" ref="C51:D51" si="20">C33-G33</f>
        <v>#REF!</v>
      </c>
      <c r="D51" s="60" t="e">
        <f t="shared" si="20"/>
        <v>#REF!</v>
      </c>
    </row>
  </sheetData>
  <mergeCells count="1">
    <mergeCell ref="A1:H1"/>
  </mergeCells>
  <pageMargins left="0.31" right="0.12" top="0.47244094488188981" bottom="0.55118110236220474" header="0.31496062992125984" footer="0.31496062992125984"/>
  <pageSetup paperSize="9" orientation="portrait" r:id="rId1"/>
  <headerFooter>
    <oddFooter>&amp;L&amp;"-,Normal"&amp;8BTS CG - P6 - Pack Inbox  - &amp;F   -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Compte Résultat</vt:lpstr>
      <vt:lpstr>Bilan</vt:lpstr>
      <vt:lpstr>plan de financement</vt:lpstr>
      <vt:lpstr>Seuil de rentabilité</vt:lpstr>
      <vt:lpstr>Caf</vt:lpstr>
      <vt:lpstr>Bilan fonctionnel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darlay</dc:creator>
  <cp:lastModifiedBy>Descotes</cp:lastModifiedBy>
  <cp:lastPrinted>2016-03-10T14:20:41Z</cp:lastPrinted>
  <dcterms:created xsi:type="dcterms:W3CDTF">2015-12-21T14:37:31Z</dcterms:created>
  <dcterms:modified xsi:type="dcterms:W3CDTF">2019-12-19T10:18:19Z</dcterms:modified>
</cp:coreProperties>
</file>